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BuÇalışmaKitabı" defaultThemeVersion="124226"/>
  <bookViews>
    <workbookView xWindow="240" yWindow="105" windowWidth="14805" windowHeight="8010" tabRatio="589"/>
  </bookViews>
  <sheets>
    <sheet name="ANASAYFA" sheetId="9" r:id="rId1"/>
    <sheet name="BİLGİ GİRİŞİ" sheetId="1" r:id="rId2"/>
    <sheet name="FAN 1. Sayfa" sheetId="2" r:id="rId3"/>
    <sheet name="FAN  2. Sayfa" sheetId="3" r:id="rId4"/>
    <sheet name="örnek 1" sheetId="4" r:id="rId5"/>
    <sheet name="örnek 2" sheetId="5" r:id="rId6"/>
    <sheet name="GRAFİKLER" sheetId="10" r:id="rId7"/>
    <sheet name="Grafik 1" sheetId="7" r:id="rId8"/>
    <sheet name="Grafik 2" sheetId="6" r:id="rId9"/>
    <sheet name="Grafik 3" sheetId="8" r:id="rId10"/>
    <sheet name="GRAFİK 4" sheetId="11" r:id="rId11"/>
  </sheets>
  <definedNames>
    <definedName name="_xlnm.Print_Area" localSheetId="3">'FAN  2. Sayfa'!$A$1:$M$47</definedName>
    <definedName name="_xlnm.Print_Area" localSheetId="2">'FAN 1. Sayfa'!$A$1:$N$44</definedName>
    <definedName name="_xlnm.Print_Area" localSheetId="7">'Grafik 1'!$G$2:$T$25</definedName>
    <definedName name="_xlnm.Print_Area" localSheetId="8">'Grafik 2'!$F$2:$W$24</definedName>
    <definedName name="_xlnm.Print_Area" localSheetId="9">'Grafik 3'!$G$2:$U$24</definedName>
    <definedName name="_xlnm.Print_Area" localSheetId="10">'GRAFİK 4'!$G$2:$U$27</definedName>
  </definedNames>
  <calcPr calcId="152511"/>
</workbook>
</file>

<file path=xl/calcChain.xml><?xml version="1.0" encoding="utf-8"?>
<calcChain xmlns="http://schemas.openxmlformats.org/spreadsheetml/2006/main">
  <c r="F31" i="1" l="1"/>
  <c r="I16" i="2" l="1"/>
  <c r="C43" i="1"/>
  <c r="F28" i="2"/>
  <c r="F28" i="1"/>
  <c r="C32" i="1"/>
  <c r="M15" i="2" l="1"/>
  <c r="M13" i="2"/>
  <c r="G3" i="11"/>
  <c r="G2" i="11" l="1"/>
  <c r="A2" i="11"/>
  <c r="C64" i="1" l="1"/>
  <c r="C61" i="1"/>
  <c r="C58" i="1"/>
  <c r="C49" i="1"/>
  <c r="C46" i="1"/>
  <c r="L64" i="1"/>
  <c r="L61" i="1"/>
  <c r="L58" i="1"/>
  <c r="I64" i="1"/>
  <c r="I61" i="1"/>
  <c r="I58" i="1"/>
  <c r="F64" i="1"/>
  <c r="F61" i="1"/>
  <c r="F58" i="1"/>
  <c r="L49" i="1"/>
  <c r="L46" i="1"/>
  <c r="L43" i="1"/>
  <c r="I49" i="1"/>
  <c r="I46" i="1"/>
  <c r="I43" i="1"/>
  <c r="F49" i="1"/>
  <c r="F46" i="1"/>
  <c r="F43" i="1"/>
  <c r="L34" i="1"/>
  <c r="L31" i="1"/>
  <c r="L28" i="1"/>
  <c r="I34" i="1"/>
  <c r="I31" i="1"/>
  <c r="I28" i="1"/>
  <c r="F34" i="1"/>
  <c r="J38" i="3" l="1"/>
  <c r="D4" i="11" s="1"/>
  <c r="J36" i="3"/>
  <c r="J35" i="3"/>
  <c r="J34" i="3"/>
  <c r="J26" i="3"/>
  <c r="J25" i="3"/>
  <c r="J30" i="3"/>
  <c r="J29" i="3"/>
  <c r="J22" i="3"/>
  <c r="J21" i="3"/>
  <c r="J18" i="3"/>
  <c r="J17" i="3"/>
  <c r="J14" i="3"/>
  <c r="J13" i="3"/>
  <c r="J10" i="3"/>
  <c r="J9" i="3"/>
  <c r="J41" i="2"/>
  <c r="J40" i="2"/>
  <c r="J33" i="2"/>
  <c r="J32" i="2"/>
  <c r="J37" i="2"/>
  <c r="J36" i="2"/>
  <c r="J29" i="2"/>
  <c r="J28" i="2"/>
  <c r="J26" i="2"/>
  <c r="J25" i="2"/>
  <c r="J24" i="2"/>
  <c r="J22" i="2"/>
  <c r="J21" i="2"/>
  <c r="J20" i="2"/>
  <c r="L65" i="1" l="1"/>
  <c r="L62" i="1"/>
  <c r="L59" i="1"/>
  <c r="I65" i="1"/>
  <c r="I62" i="1"/>
  <c r="I59" i="1"/>
  <c r="F65" i="1"/>
  <c r="F62" i="1"/>
  <c r="F59" i="1"/>
  <c r="C65" i="1"/>
  <c r="C62" i="1"/>
  <c r="C59" i="1"/>
  <c r="L50" i="1"/>
  <c r="L47" i="1"/>
  <c r="L44" i="1"/>
  <c r="I50" i="1"/>
  <c r="I47" i="1"/>
  <c r="I44" i="1"/>
  <c r="F50" i="1"/>
  <c r="F47" i="1"/>
  <c r="F44" i="1"/>
  <c r="C50" i="1"/>
  <c r="C47" i="1"/>
  <c r="C44" i="1"/>
  <c r="L35" i="1"/>
  <c r="L32" i="1"/>
  <c r="L29" i="1"/>
  <c r="I35" i="1"/>
  <c r="I32" i="1"/>
  <c r="I29" i="1"/>
  <c r="F35" i="1"/>
  <c r="F32" i="1"/>
  <c r="F29" i="1"/>
  <c r="C35" i="1"/>
  <c r="C29" i="1" l="1"/>
  <c r="B3" i="8" l="1"/>
  <c r="G3" i="8"/>
  <c r="B3" i="7"/>
  <c r="G3" i="7"/>
  <c r="G2" i="7"/>
  <c r="F3" i="6"/>
  <c r="B6" i="6" s="1"/>
  <c r="F2" i="6"/>
  <c r="G2" i="8"/>
  <c r="B29" i="3" l="1"/>
  <c r="B25" i="3"/>
  <c r="B21" i="3"/>
  <c r="B17" i="3"/>
  <c r="B13" i="3"/>
  <c r="B9" i="3"/>
  <c r="B40" i="2"/>
  <c r="B36" i="2"/>
  <c r="B32" i="2"/>
  <c r="B28" i="2"/>
  <c r="B24" i="2"/>
  <c r="J44" i="3" l="1"/>
  <c r="J43" i="3"/>
  <c r="F23" i="3"/>
  <c r="F22" i="3"/>
  <c r="K29" i="3"/>
  <c r="C15" i="8" s="1"/>
  <c r="J31" i="3"/>
  <c r="E15" i="8" s="1"/>
  <c r="D15" i="8"/>
  <c r="F31" i="3"/>
  <c r="F30" i="3"/>
  <c r="F29" i="3"/>
  <c r="D31" i="3"/>
  <c r="D30" i="3"/>
  <c r="D29" i="3"/>
  <c r="K25" i="3"/>
  <c r="C14" i="8" s="1"/>
  <c r="J27" i="3"/>
  <c r="E14" i="8" s="1"/>
  <c r="D14" i="8"/>
  <c r="F27" i="3"/>
  <c r="F26" i="3"/>
  <c r="F25" i="3"/>
  <c r="D27" i="3"/>
  <c r="D26" i="3"/>
  <c r="D25" i="3"/>
  <c r="K21" i="3"/>
  <c r="C13" i="8" s="1"/>
  <c r="J23" i="3"/>
  <c r="E13" i="8" s="1"/>
  <c r="D13" i="8"/>
  <c r="F21" i="3"/>
  <c r="D23" i="3"/>
  <c r="D22" i="3"/>
  <c r="D21" i="3"/>
  <c r="K17" i="3"/>
  <c r="C12" i="8" s="1"/>
  <c r="J19" i="3"/>
  <c r="E12" i="8" s="1"/>
  <c r="D12" i="8"/>
  <c r="F19" i="3"/>
  <c r="F18" i="3"/>
  <c r="F17" i="3"/>
  <c r="D19" i="3"/>
  <c r="D18" i="3"/>
  <c r="D17" i="3"/>
  <c r="K13" i="3"/>
  <c r="C11" i="8" s="1"/>
  <c r="J15" i="3"/>
  <c r="E11" i="8" s="1"/>
  <c r="D11" i="8"/>
  <c r="F14" i="3"/>
  <c r="F15" i="3"/>
  <c r="F13" i="3"/>
  <c r="D15" i="3"/>
  <c r="D14" i="3"/>
  <c r="D13" i="3"/>
  <c r="K9" i="3"/>
  <c r="C10" i="8" s="1"/>
  <c r="J11" i="3"/>
  <c r="E10" i="8" s="1"/>
  <c r="D10" i="8"/>
  <c r="F11" i="3"/>
  <c r="F10" i="3"/>
  <c r="F9" i="3"/>
  <c r="D11" i="3"/>
  <c r="D10" i="3"/>
  <c r="D9" i="3"/>
  <c r="B20" i="2" l="1"/>
  <c r="D20" i="2"/>
  <c r="K40" i="2"/>
  <c r="C9" i="8" s="1"/>
  <c r="J42" i="2"/>
  <c r="E9" i="8" s="1"/>
  <c r="D9" i="8"/>
  <c r="F42" i="2"/>
  <c r="F41" i="2"/>
  <c r="F40" i="2"/>
  <c r="D42" i="2"/>
  <c r="D41" i="2"/>
  <c r="D40" i="2"/>
  <c r="J38" i="2"/>
  <c r="E8" i="8" s="1"/>
  <c r="D8" i="8"/>
  <c r="K36" i="2"/>
  <c r="C8" i="8" s="1"/>
  <c r="F38" i="2"/>
  <c r="F37" i="2"/>
  <c r="F36" i="2"/>
  <c r="D38" i="2"/>
  <c r="D37" i="2"/>
  <c r="D36" i="2"/>
  <c r="K32" i="2"/>
  <c r="C7" i="8" s="1"/>
  <c r="J34" i="2"/>
  <c r="E7" i="8" s="1"/>
  <c r="D7" i="8"/>
  <c r="F34" i="2"/>
  <c r="F33" i="2"/>
  <c r="F32" i="2"/>
  <c r="D34" i="2"/>
  <c r="D33" i="2"/>
  <c r="D32" i="2"/>
  <c r="K28" i="2"/>
  <c r="C6" i="8" s="1"/>
  <c r="J30" i="2"/>
  <c r="E6" i="8" s="1"/>
  <c r="D6" i="8"/>
  <c r="F30" i="2"/>
  <c r="F29" i="2"/>
  <c r="D30" i="2"/>
  <c r="D29" i="2"/>
  <c r="D28" i="2"/>
  <c r="K24" i="2"/>
  <c r="C5" i="8" s="1"/>
  <c r="D5" i="8"/>
  <c r="E5" i="8"/>
  <c r="F26" i="2"/>
  <c r="D26" i="2"/>
  <c r="F25" i="2"/>
  <c r="D25" i="2"/>
  <c r="F24" i="2"/>
  <c r="D24" i="2"/>
  <c r="F22" i="2" l="1"/>
  <c r="D22" i="2"/>
  <c r="F21" i="2"/>
  <c r="D21" i="2"/>
  <c r="F20" i="2"/>
  <c r="K20" i="2"/>
  <c r="C4" i="8" s="1"/>
  <c r="E4" i="8"/>
  <c r="D4" i="8"/>
  <c r="E13" i="2"/>
  <c r="E12" i="2"/>
  <c r="E11" i="2"/>
  <c r="E10" i="2"/>
  <c r="E9" i="2"/>
  <c r="E8" i="2"/>
  <c r="I15" i="2"/>
  <c r="H40" i="2" s="1"/>
  <c r="I14" i="2"/>
  <c r="E16" i="2"/>
  <c r="E15" i="2"/>
  <c r="E14" i="2"/>
  <c r="H20" i="2" l="1"/>
  <c r="H29" i="2"/>
  <c r="H41" i="2"/>
  <c r="H30" i="3"/>
  <c r="H27" i="3"/>
  <c r="H21" i="3"/>
  <c r="H14" i="3"/>
  <c r="H11" i="3"/>
  <c r="H23" i="3"/>
  <c r="H31" i="3"/>
  <c r="H25" i="3"/>
  <c r="H18" i="3"/>
  <c r="H15" i="3"/>
  <c r="H9" i="3"/>
  <c r="H26" i="3"/>
  <c r="H10" i="3"/>
  <c r="H29" i="3"/>
  <c r="H22" i="3"/>
  <c r="H19" i="3"/>
  <c r="H13" i="3"/>
  <c r="H17" i="3"/>
  <c r="H24" i="2"/>
  <c r="H36" i="2"/>
  <c r="H38" i="2"/>
  <c r="H37" i="2"/>
  <c r="D4" i="6"/>
  <c r="D3" i="6"/>
  <c r="H25" i="2"/>
  <c r="D5" i="7" s="1"/>
  <c r="H32" i="2"/>
  <c r="H34" i="2"/>
  <c r="H33" i="2"/>
  <c r="H26" i="2"/>
  <c r="H28" i="2"/>
  <c r="H30" i="2"/>
  <c r="H42" i="2"/>
  <c r="H22" i="2"/>
  <c r="H21" i="2"/>
  <c r="I21" i="2" l="1"/>
  <c r="N19" i="2" s="1"/>
  <c r="I22" i="2"/>
  <c r="M19" i="2" s="1"/>
  <c r="J39" i="3"/>
  <c r="J40" i="3"/>
  <c r="J41" i="3"/>
  <c r="E5" i="7"/>
  <c r="I25" i="2" l="1"/>
  <c r="C5" i="7"/>
  <c r="E15" i="7"/>
  <c r="E10" i="7"/>
  <c r="D10" i="7"/>
  <c r="C10" i="7"/>
  <c r="E9" i="7"/>
  <c r="D9" i="7"/>
  <c r="C9" i="7"/>
  <c r="E8" i="7"/>
  <c r="D8" i="7"/>
  <c r="C8" i="7"/>
  <c r="E7" i="7"/>
  <c r="D7" i="7"/>
  <c r="C7" i="7"/>
  <c r="E6" i="7"/>
  <c r="D6" i="7"/>
  <c r="C6" i="7"/>
  <c r="E4" i="7"/>
  <c r="D4" i="7"/>
  <c r="C4" i="7"/>
  <c r="G26" i="2"/>
  <c r="D15" i="7"/>
  <c r="C15" i="7"/>
  <c r="E14" i="7"/>
  <c r="D14" i="7"/>
  <c r="C14" i="7"/>
  <c r="E13" i="7"/>
  <c r="D13" i="7"/>
  <c r="C13" i="7"/>
  <c r="E12" i="7"/>
  <c r="D12" i="7"/>
  <c r="C12" i="7"/>
  <c r="E11" i="7"/>
  <c r="D11" i="7"/>
  <c r="C11" i="7"/>
  <c r="C8" i="6" l="1"/>
  <c r="N23" i="2"/>
  <c r="J37" i="3"/>
  <c r="D5" i="11" s="1"/>
  <c r="I42" i="2"/>
  <c r="M39" i="2" s="1"/>
  <c r="I30" i="3"/>
  <c r="M28" i="3" s="1"/>
  <c r="I31" i="3"/>
  <c r="L28" i="3" s="1"/>
  <c r="I26" i="3"/>
  <c r="M24" i="3" s="1"/>
  <c r="I27" i="3"/>
  <c r="L24" i="3" s="1"/>
  <c r="I23" i="3"/>
  <c r="L20" i="3" s="1"/>
  <c r="I22" i="3"/>
  <c r="M20" i="3" s="1"/>
  <c r="I18" i="3"/>
  <c r="M16" i="3" s="1"/>
  <c r="I19" i="3"/>
  <c r="L16" i="3" s="1"/>
  <c r="I14" i="3"/>
  <c r="M12" i="3" s="1"/>
  <c r="I15" i="3"/>
  <c r="L12" i="3" s="1"/>
  <c r="I41" i="2"/>
  <c r="N39" i="2" s="1"/>
  <c r="I37" i="2"/>
  <c r="N35" i="2" s="1"/>
  <c r="I38" i="2"/>
  <c r="M35" i="2" s="1"/>
  <c r="I33" i="2"/>
  <c r="N31" i="2" s="1"/>
  <c r="I34" i="2"/>
  <c r="M31" i="2" s="1"/>
  <c r="I29" i="2"/>
  <c r="N27" i="2" s="1"/>
  <c r="I30" i="2"/>
  <c r="M27" i="2" s="1"/>
  <c r="I26" i="2"/>
  <c r="M23" i="2" s="1"/>
  <c r="I10" i="3"/>
  <c r="M8" i="3" s="1"/>
  <c r="I11" i="3"/>
  <c r="L8" i="3" s="1"/>
  <c r="D9" i="6" l="1"/>
  <c r="C14" i="6"/>
  <c r="D16" i="6"/>
  <c r="C18" i="6"/>
  <c r="D13" i="6"/>
  <c r="C9" i="6"/>
  <c r="C11" i="6"/>
  <c r="D15" i="6"/>
  <c r="D17" i="6"/>
  <c r="D12" i="6"/>
  <c r="C13" i="6"/>
  <c r="D10" i="6"/>
  <c r="C12" i="6"/>
  <c r="C15" i="6"/>
  <c r="C17" i="6"/>
  <c r="D11" i="6"/>
  <c r="D8" i="6"/>
  <c r="C10" i="6"/>
  <c r="D14" i="6"/>
  <c r="C16" i="6"/>
  <c r="D18" i="6"/>
  <c r="C7" i="6"/>
  <c r="D7" i="6"/>
</calcChain>
</file>

<file path=xl/sharedStrings.xml><?xml version="1.0" encoding="utf-8"?>
<sst xmlns="http://schemas.openxmlformats.org/spreadsheetml/2006/main" count="505" uniqueCount="120">
  <si>
    <t>Okul Adı</t>
  </si>
  <si>
    <t>Kurum Kodu</t>
  </si>
  <si>
    <t>Adres</t>
  </si>
  <si>
    <t>Okul Telefon No:</t>
  </si>
  <si>
    <t>Okul Müdürü Adı Soyadı</t>
  </si>
  <si>
    <t>Okul Müdürü Cep Tel</t>
  </si>
  <si>
    <t>OKUL / KURUM BİLGİLERİ</t>
  </si>
  <si>
    <t>Elektrik Dağıtım Firması</t>
  </si>
  <si>
    <t>Kurulu Güç</t>
  </si>
  <si>
    <t>Sözleşme Gücü</t>
  </si>
  <si>
    <t>Elektrik Abone No</t>
  </si>
  <si>
    <t>FATURA ANALİZİ</t>
  </si>
  <si>
    <t>DÖNEM</t>
  </si>
  <si>
    <t>İLK ENDEKS</t>
  </si>
  <si>
    <t>SON ENDEKS</t>
  </si>
  <si>
    <t>AYLIK TÜKETİM</t>
  </si>
  <si>
    <t>AKTİF</t>
  </si>
  <si>
    <t>ENDÜKTİF</t>
  </si>
  <si>
    <t>KAPASİTİF</t>
  </si>
  <si>
    <t>TÜKETİM (TL)</t>
  </si>
  <si>
    <t xml:space="preserve">BURSA İL MİLLİ EĞİTİM MÜDÜRLÜĞÜ ENERJİ VERİMLİLİĞİ BİRİMİ              </t>
  </si>
  <si>
    <t>FATURA TOPLAM TUTAR (TL)</t>
  </si>
  <si>
    <t>ORAN %</t>
  </si>
  <si>
    <t>Tarih:</t>
  </si>
  <si>
    <t>Analizi Yapanın; Adı Soyadı-İmza:</t>
  </si>
  <si>
    <t>Çarpan</t>
  </si>
  <si>
    <t>Endüktif Sınır %</t>
  </si>
  <si>
    <t>Kapasitif Sınır %</t>
  </si>
  <si>
    <t xml:space="preserve">Tarife Grubu </t>
  </si>
  <si>
    <t>Sayfa : 1 / 2</t>
  </si>
  <si>
    <t>Sayfa : 2 / 2</t>
  </si>
  <si>
    <t>AKTİF SON ENDEKS</t>
  </si>
  <si>
    <t>KAPASİTİF SON ENDEKS</t>
  </si>
  <si>
    <t>ENDÜKTİF SON ENDEKS</t>
  </si>
  <si>
    <t>FATURA DÖNEMİ ( AY / YIL )</t>
  </si>
  <si>
    <t>AKTİF İLK  ENDEKS</t>
  </si>
  <si>
    <t>ENDÜKTİF İLK  ENDEKS</t>
  </si>
  <si>
    <t>KAPASİTİF İLK  ENDEKS</t>
  </si>
  <si>
    <t>AYLIK ELEKTRİK FATURA BİLGİ GİRİŞİ</t>
  </si>
  <si>
    <t>BURSA İL ENERJİ VERİMLİLİĞİ PROJESİ OKUL/KURUM ELEKTRİK FATURA ANALİZ FORMU</t>
  </si>
  <si>
    <t xml:space="preserve">        Bu form; Bursa İl Milli Eğitim Müdürlüğü Enerji Verimliliği Projesi kapsamında, Bursada Milli Eğitim Bakanlığına bağlı tüm resmi okul/kurumların yıllık elektrik harcamalarının ve Aktif-Reaktif tüketim analizlerinin yapılması amacıyla hazırlanmıştır. </t>
  </si>
  <si>
    <t>Ocak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</si>
  <si>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</si>
  <si>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</si>
  <si>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</si>
  <si>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</si>
  <si>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</si>
  <si>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</si>
  <si>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</si>
  <si>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</si>
  <si>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</si>
  <si>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</si>
  <si>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Şubat</t>
  </si>
  <si>
    <t>Aylık Fatura Tutarı (TL)</t>
  </si>
  <si>
    <t>ÖRNEK 1</t>
  </si>
  <si>
    <t>ÖRNEK 2</t>
  </si>
  <si>
    <t>ELEKTRİK TÜKETİM GRAFİĞİ</t>
  </si>
  <si>
    <t>REAKTİF TÜKETİM GRAFİĞİ</t>
  </si>
  <si>
    <t>YILLIK FATURA (TL) GRAFİĞİ</t>
  </si>
  <si>
    <t>ANALİZ SAYFA 1</t>
  </si>
  <si>
    <t>ANALİZ SAYFA 2</t>
  </si>
  <si>
    <r>
      <t xml:space="preserve">         Tüm bilgi girişleri yapıldıktan sonra soldaki linkleri kullanarak </t>
    </r>
    <r>
      <rPr>
        <b/>
        <sz val="14"/>
        <color theme="3"/>
        <rFont val="Calibri"/>
        <family val="2"/>
        <charset val="162"/>
        <scheme val="minor"/>
      </rPr>
      <t>Ayrıntılı fatura analizi ve Grafiklerine ulaşabilirsiniz</t>
    </r>
  </si>
  <si>
    <t>Analiz Veri Girişi Yapanın Adı-Soyadı</t>
  </si>
  <si>
    <t>BİLGİ GİRİŞİ</t>
  </si>
  <si>
    <t>AYRINTILI ANALİZ</t>
  </si>
  <si>
    <t>GRAFİKLER</t>
  </si>
  <si>
    <t>ÖRNEK FATURA BİLGİ GİRİŞİ</t>
  </si>
  <si>
    <t>BURSA İL ENERJİ VERİMLİLİĞİ PROJESİ OKUL/KURUM                                           ELEKTRİK FATURA ANALİZ FORMU</t>
  </si>
  <si>
    <r>
      <t xml:space="preserve">         Soldaki Okul/Kurum Bilgileri ve aşağıdaki Aylık Elektrik Fatura Bilgi girişi yapıldığında Elektrik Tüketim analizi otomatik olarak yapılacaktır. Fatura bilgileri girilirken sorun yaşanması halinde, sağ taraftaki </t>
    </r>
    <r>
      <rPr>
        <b/>
        <sz val="14"/>
        <color theme="3"/>
        <rFont val="Calibri"/>
        <family val="2"/>
        <charset val="162"/>
        <scheme val="minor"/>
      </rPr>
      <t>ÖRNEK 1</t>
    </r>
    <r>
      <rPr>
        <sz val="14"/>
        <color theme="1"/>
        <rFont val="Calibri"/>
        <family val="2"/>
        <scheme val="minor"/>
      </rPr>
      <t xml:space="preserve">  ve  </t>
    </r>
    <r>
      <rPr>
        <b/>
        <sz val="14"/>
        <color theme="3"/>
        <rFont val="Calibri"/>
        <family val="2"/>
        <charset val="162"/>
        <scheme val="minor"/>
      </rPr>
      <t>ÖRNEK 2</t>
    </r>
    <r>
      <rPr>
        <sz val="14"/>
        <color theme="1"/>
        <rFont val="Calibri"/>
        <family val="2"/>
        <scheme val="minor"/>
      </rPr>
      <t xml:space="preserve"> yazılarını tıklayarak, örnek fatura girişlerine bakarak yardım alabilirsiniz. Birden fazla elektrik aboneliği olan okullar her abonelik için ayrı form ve kullanacaktır.</t>
    </r>
  </si>
  <si>
    <t>FATURA ANALİZ YILI</t>
  </si>
  <si>
    <t>YILI ELEKTRİK HARCAMA TUTAR GRAFİĞİ (TL)</t>
  </si>
  <si>
    <t>YILI ELEKTRİK AKTİF/ENDÜKTİF/KAPASİTİF TÜKETİM GRAFİĞİ (%)</t>
  </si>
  <si>
    <t>Aylık Kapasitif Tutar(TL)</t>
  </si>
  <si>
    <t>Aylık Endüktif Tutar (TL)</t>
  </si>
  <si>
    <t>ELEKTRİK ENDÜKTİF/KAPASİTİF ORAN GRAFİĞİ (%)</t>
  </si>
  <si>
    <t>ELEKTRİK AKTİF/ENDÜKTİF/KAPASİTİF TÜKETİM GRAFİĞİ (%)</t>
  </si>
  <si>
    <t>ELEKTRİK HARCAMA TUTAR GRAFİĞİ (TL)</t>
  </si>
  <si>
    <t>İL ENERJİ VERİMLİLİĞİ PROJE BİRİMİ İLETİŞİM BİLGİLERİ</t>
  </si>
  <si>
    <t>ÖRNEK FATURA BİLGİ GİRİŞİ -1</t>
  </si>
  <si>
    <t>ÖRNEK FATURA BİLGİ GİRİŞİ - 2</t>
  </si>
  <si>
    <t>Aktif Tüketim (Kw/h)</t>
  </si>
  <si>
    <t>Endüktif Tüketim (Kvar)</t>
  </si>
  <si>
    <t>Kapasitif Tüketim (Kvar)</t>
  </si>
  <si>
    <r>
      <rPr>
        <sz val="11"/>
        <color theme="0" tint="-4.9989318521683403E-2"/>
        <rFont val="Calibri"/>
        <family val="2"/>
        <charset val="162"/>
        <scheme val="minor"/>
      </rPr>
      <t>Adres     :</t>
    </r>
    <r>
      <rPr>
        <sz val="11"/>
        <color rgb="FFFFC000"/>
        <rFont val="Calibri"/>
        <family val="2"/>
        <scheme val="minor"/>
      </rPr>
      <t xml:space="preserve"> Şükraniye Mah. 7. Mercan Sok. No:3 Kat:3 Yıldırım Kaymakamlığı AB Proje Ofisi Yıldırım / Bursa</t>
    </r>
  </si>
  <si>
    <t>E-Posta  :</t>
  </si>
  <si>
    <r>
      <rPr>
        <sz val="11"/>
        <color theme="0" tint="-4.9989318521683403E-2"/>
        <rFont val="Calibri"/>
        <family val="2"/>
        <charset val="162"/>
        <scheme val="minor"/>
      </rPr>
      <t>Telefon :</t>
    </r>
    <r>
      <rPr>
        <sz val="11"/>
        <color rgb="FFFFC000"/>
        <rFont val="Calibri"/>
        <family val="2"/>
        <scheme val="minor"/>
      </rPr>
      <t xml:space="preserve"> 0 224 364 18 99 - (Dahili:501)</t>
    </r>
  </si>
  <si>
    <r>
      <rPr>
        <sz val="11"/>
        <color theme="0" tint="-4.9989318521683403E-2"/>
        <rFont val="Calibri"/>
        <family val="2"/>
        <charset val="162"/>
        <scheme val="minor"/>
      </rPr>
      <t xml:space="preserve">Fax : </t>
    </r>
    <r>
      <rPr>
        <sz val="11"/>
        <color rgb="FFFFC000"/>
        <rFont val="Calibri"/>
        <family val="2"/>
        <scheme val="minor"/>
      </rPr>
      <t>0 224 360 90 66</t>
    </r>
  </si>
  <si>
    <r>
      <t xml:space="preserve">enerjiverimliligi16@meb.gov.tr </t>
    </r>
    <r>
      <rPr>
        <b/>
        <sz val="11"/>
        <color theme="0"/>
        <rFont val="Calibri"/>
        <family val="2"/>
        <charset val="162"/>
        <scheme val="minor"/>
      </rPr>
      <t xml:space="preserve"> - </t>
    </r>
    <r>
      <rPr>
        <sz val="11"/>
        <color rgb="FFFFC000"/>
        <rFont val="Calibri"/>
        <family val="2"/>
        <scheme val="minor"/>
      </rPr>
      <t xml:space="preserve"> enerjiverimliligi16@gmail.com</t>
    </r>
  </si>
  <si>
    <t xml:space="preserve">        Bu form; Bursa İl Milli Eğitim Müdürlüğü Enerji Verimliliği Projesi kapsamında, Bursada Milli Eğitim Bakanlığına bağlı tüm resmi okul/kurumların yıllık elektrik harcamalarının ve Aktif-ReAKTİF TÜKETİM (TL) analizlerinin yapılması amacıyla hazırlanmıştır. </t>
  </si>
  <si>
    <t>ANALİZ SAYFASI 1</t>
  </si>
  <si>
    <t>OCAK - HAZİRAN</t>
  </si>
  <si>
    <t>ANALİZ SAYFASI 2</t>
  </si>
  <si>
    <t>TEMMUZ - ARALIK</t>
  </si>
  <si>
    <t>Endüktif Oran %</t>
  </si>
  <si>
    <t>Kapasitif Oran %</t>
  </si>
  <si>
    <t>YILI ELEKTRİK ENDÜKTİF-KAPASİTİF TÜKETİMİ GRAFİĞİ (%)</t>
  </si>
  <si>
    <t>OKUL / KURUM ELEKTRİK FATURASI                                                            ANALİZ FORMU</t>
  </si>
  <si>
    <t>OKUL / KURUM ELEKTRİK FATURASI                                                        ANALİZ FORMU</t>
  </si>
  <si>
    <t>ENDÜKTİF BEDEL (TL)</t>
  </si>
  <si>
    <t>KAPASİTİF BEDEL (TL)</t>
  </si>
  <si>
    <t>KAPASİTİF TÜKETİM (kVAr)</t>
  </si>
  <si>
    <t>ENDÜKTİF TÜKETİM (kVAr)</t>
  </si>
  <si>
    <t>AKTİF TÜKETİM (kW)</t>
  </si>
  <si>
    <t>FATURA TUTARI</t>
  </si>
  <si>
    <t>TOPLAM ENERJİ BEDELİ (TL)</t>
  </si>
  <si>
    <t>TOPLAM ENDÜKTİF BEDEL (TL)</t>
  </si>
  <si>
    <t>TOPLAM KAPASİTİF BEDEL (TL)</t>
  </si>
  <si>
    <t>REAKTİF (END-KAP) TOPLAM BEDEL (TL)</t>
  </si>
  <si>
    <t>TOPLAM ELEKTRİK TÜKETİMİ BEDELİ (TL)</t>
  </si>
  <si>
    <t>ENERJİ BEDELİ TÜM (AKTİF) (TL)</t>
  </si>
  <si>
    <t>YILI TOPLAM ELEKTRİK HARCAMASI VE REAKTİF (CEZA) BEDELİ (TL)</t>
  </si>
  <si>
    <t>TOPLAM FATURA TUTARI</t>
  </si>
  <si>
    <t>TOPLAM REAKTİF (CEZA) TUTARI</t>
  </si>
  <si>
    <t>ELEKTRİK HARCAMA VE REAKTİF (CEZA) BEDELİ KARŞILAŞTIRMA GRAFİĞİ (TL)</t>
  </si>
  <si>
    <t>FATURA DÖNEMİ (AY / YIL)</t>
  </si>
  <si>
    <r>
      <t xml:space="preserve">         Soldaki Okul/Kurum Bilgileri ve aşağıdaki Aylık Elektrik Fatura Bilgi girişi yapıldığında Elektrik Tüketim analizi otomatik olarak yapılacaktır. Fatura bilgileri girilirken sorun yaşanması halinde Bilgi Girişi sayfasında sağ tarafta bulunan </t>
    </r>
    <r>
      <rPr>
        <b/>
        <sz val="14"/>
        <color theme="3"/>
        <rFont val="Calibri"/>
        <family val="2"/>
        <charset val="162"/>
        <scheme val="minor"/>
      </rPr>
      <t>ÖRNEK 1</t>
    </r>
    <r>
      <rPr>
        <sz val="14"/>
        <color theme="1"/>
        <rFont val="Calibri"/>
        <family val="2"/>
        <scheme val="minor"/>
      </rPr>
      <t xml:space="preserve">  ve  </t>
    </r>
    <r>
      <rPr>
        <b/>
        <sz val="14"/>
        <color theme="3"/>
        <rFont val="Calibri"/>
        <family val="2"/>
        <charset val="162"/>
        <scheme val="minor"/>
      </rPr>
      <t>ÖRNEK 2</t>
    </r>
    <r>
      <rPr>
        <sz val="14"/>
        <color theme="1"/>
        <rFont val="Calibri"/>
        <family val="2"/>
        <scheme val="minor"/>
      </rPr>
      <t xml:space="preserve"> yazılarını tıklayarak, örnek fatura girişlerine bakarak yardım alabilirsiniz. Birden fazla elektrik aboneliği olan okullar her abonelik için ayrı form kullanacaktır. Formlar elektronik ortamda ve </t>
    </r>
    <r>
      <rPr>
        <b/>
        <sz val="14"/>
        <color theme="3"/>
        <rFont val="Calibri"/>
        <family val="2"/>
        <charset val="162"/>
        <scheme val="minor"/>
      </rPr>
      <t>çıktıları okul/kurumda saklanacaktır.</t>
    </r>
  </si>
  <si>
    <r>
      <t xml:space="preserve">          Tüm bilgi girişleri yapıldıktan sonra soldaki linkleri kullanarak </t>
    </r>
    <r>
      <rPr>
        <b/>
        <sz val="14"/>
        <color theme="3"/>
        <rFont val="Calibri"/>
        <family val="2"/>
        <charset val="162"/>
        <scheme val="minor"/>
      </rPr>
      <t xml:space="preserve">Ayrıntılı fatura analizi ve Grafiklerine ulaşabilirsiniz
         </t>
    </r>
    <r>
      <rPr>
        <b/>
        <u/>
        <sz val="14"/>
        <color theme="3"/>
        <rFont val="Calibri"/>
        <family val="2"/>
        <charset val="162"/>
        <scheme val="minor"/>
      </rPr>
      <t>Sayaç değişimi gerçekleşmiş ise;</t>
    </r>
    <r>
      <rPr>
        <b/>
        <sz val="14"/>
        <color theme="3"/>
        <rFont val="Calibri"/>
        <family val="2"/>
        <charset val="162"/>
        <scheme val="minor"/>
      </rPr>
      <t xml:space="preserve">
        </t>
    </r>
    <r>
      <rPr>
        <b/>
        <u/>
        <sz val="14"/>
        <color theme="3"/>
        <rFont val="Calibri"/>
        <family val="2"/>
        <charset val="162"/>
        <scheme val="minor"/>
      </rPr>
      <t xml:space="preserve"> </t>
    </r>
    <r>
      <rPr>
        <b/>
        <u/>
        <sz val="14"/>
        <color rgb="FFFF0000"/>
        <rFont val="Calibri"/>
        <family val="2"/>
        <charset val="162"/>
        <scheme val="minor"/>
      </rPr>
      <t>OCAK-HAZİRAN</t>
    </r>
    <r>
      <rPr>
        <b/>
        <sz val="14"/>
        <color theme="3"/>
        <rFont val="Calibri"/>
        <family val="2"/>
        <charset val="162"/>
        <scheme val="minor"/>
      </rPr>
      <t xml:space="preserve"> döneminde gerçekleşmiş ise </t>
    </r>
    <r>
      <rPr>
        <b/>
        <u/>
        <sz val="14"/>
        <color rgb="FFFF0000"/>
        <rFont val="Calibri"/>
        <family val="2"/>
        <charset val="162"/>
        <scheme val="minor"/>
      </rPr>
      <t>FAN 1. Sayfa</t>
    </r>
    <r>
      <rPr>
        <b/>
        <sz val="14"/>
        <color theme="3"/>
        <rFont val="Calibri"/>
        <family val="2"/>
        <charset val="162"/>
        <scheme val="minor"/>
      </rPr>
      <t xml:space="preserve">' dan manuel giriniz.
         </t>
    </r>
    <r>
      <rPr>
        <b/>
        <u/>
        <sz val="14"/>
        <color rgb="FFFF0000"/>
        <rFont val="Calibri"/>
        <family val="2"/>
        <charset val="162"/>
        <scheme val="minor"/>
      </rPr>
      <t>TEMMUZ-ARALIK</t>
    </r>
    <r>
      <rPr>
        <b/>
        <sz val="14"/>
        <color theme="3"/>
        <rFont val="Calibri"/>
        <family val="2"/>
        <charset val="162"/>
        <scheme val="minor"/>
      </rPr>
      <t xml:space="preserve"> döneminde gerçekleşmiş ise </t>
    </r>
    <r>
      <rPr>
        <b/>
        <u/>
        <sz val="14"/>
        <color rgb="FFFF0000"/>
        <rFont val="Calibri"/>
        <family val="2"/>
        <charset val="162"/>
        <scheme val="minor"/>
      </rPr>
      <t>FAN 2. Sayfa</t>
    </r>
    <r>
      <rPr>
        <b/>
        <sz val="14"/>
        <color theme="3"/>
        <rFont val="Calibri"/>
        <family val="2"/>
        <charset val="162"/>
        <scheme val="minor"/>
      </rPr>
      <t>' dan manuel giriniz.</t>
    </r>
  </si>
  <si>
    <t>YILLIK AKTİF TÜKETİM TOPLAM (kWh)</t>
  </si>
  <si>
    <t>YILLIK ENDÜKTİF TÜKETİM TOPLAM (kWAr)</t>
  </si>
  <si>
    <t>YILLIK KAPASİTİF TÜKETİM TOPLAM (kWAr)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</si>
</sst>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\ &quot;₺&quot;"/>
    <numFmt numFmtId="165" formatCode="#,##0.000"/>
    <numFmt numFmtId="166" formatCode="dd/mm/yyyy;@"/>
    <numFmt numFmtId="167" formatCode="[$-41F]mmmm\ 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charset val="162"/>
      <scheme val="minor"/>
    </font>
    <font>
      <b/>
      <sz val="24"/>
      <color theme="0"/>
      <name val="Calibri"/>
      <family val="2"/>
      <charset val="162"/>
      <scheme val="minor"/>
    </font>
    <font>
      <b/>
      <sz val="14"/>
      <color theme="3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b/>
      <u/>
      <sz val="12"/>
      <color theme="1"/>
      <name val="Calibri"/>
      <family val="2"/>
      <charset val="162"/>
      <scheme val="minor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rgb="FFFFC000"/>
      <name val="Calibri"/>
      <family val="2"/>
      <charset val="162"/>
      <scheme val="minor"/>
    </font>
    <font>
      <b/>
      <sz val="16"/>
      <color theme="9" tint="-0.249977111117893"/>
      <name val="Calibri"/>
      <family val="2"/>
      <charset val="162"/>
      <scheme val="minor"/>
    </font>
    <font>
      <b/>
      <sz val="16"/>
      <color rgb="FFFFC000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0"/>
      <name val="Calibri"/>
      <family val="2"/>
      <charset val="162"/>
      <scheme val="minor"/>
    </font>
    <font>
      <sz val="11"/>
      <color rgb="FFFFC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charset val="162"/>
      <scheme val="minor"/>
    </font>
    <font>
      <sz val="11"/>
      <color rgb="FFFFC000"/>
      <name val="Calibri"/>
      <family val="2"/>
      <charset val="162"/>
      <scheme val="minor"/>
    </font>
    <font>
      <b/>
      <sz val="16"/>
      <color rgb="FFFFC000"/>
      <name val="Calibri"/>
      <family val="2"/>
      <charset val="162"/>
      <scheme val="minor"/>
    </font>
    <font>
      <b/>
      <sz val="14"/>
      <color rgb="FFFFC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2"/>
      <color rgb="FFFFC000"/>
      <name val="Calibri"/>
      <family val="2"/>
      <charset val="16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charset val="162"/>
      <scheme val="minor"/>
    </font>
    <font>
      <b/>
      <sz val="18"/>
      <color theme="0" tint="-4.9989318521683403E-2"/>
      <name val="Calibri"/>
      <family val="2"/>
      <charset val="162"/>
      <scheme val="minor"/>
    </font>
    <font>
      <b/>
      <sz val="12"/>
      <color theme="0" tint="-4.9989318521683403E-2"/>
      <name val="Calibri"/>
      <family val="2"/>
      <charset val="162"/>
      <scheme val="minor"/>
    </font>
    <font>
      <b/>
      <sz val="14"/>
      <color rgb="FFFFC000"/>
      <name val="Calibri"/>
      <family val="2"/>
      <charset val="162"/>
      <scheme val="minor"/>
    </font>
    <font>
      <b/>
      <sz val="10.5"/>
      <color theme="1"/>
      <name val="Calibri"/>
      <family val="2"/>
      <charset val="162"/>
      <scheme val="minor"/>
    </font>
    <font>
      <b/>
      <u/>
      <sz val="14"/>
      <color theme="3"/>
      <name val="Calibri"/>
      <family val="2"/>
      <charset val="162"/>
      <scheme val="minor"/>
    </font>
    <font>
      <b/>
      <u/>
      <sz val="14"/>
      <color rgb="FFFF0000"/>
      <name val="Calibri"/>
      <family val="2"/>
      <charset val="16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389"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Fill="1" applyBorder="1" applyProtection="1"/>
    <xf numFmtId="0" fontId="5" fillId="2" borderId="31" xfId="0" applyFont="1" applyFill="1" applyBorder="1" applyAlignment="1" applyProtection="1">
      <alignment horizontal="center" vertical="center"/>
    </xf>
    <xf numFmtId="0" fontId="5" fillId="2" borderId="32" xfId="0" applyFont="1" applyFill="1" applyBorder="1" applyAlignment="1" applyProtection="1">
      <alignment horizontal="center" vertical="center" wrapText="1"/>
    </xf>
    <xf numFmtId="0" fontId="9" fillId="2" borderId="33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/>
    <xf numFmtId="0" fontId="0" fillId="0" borderId="0" xfId="0" applyBorder="1" applyProtection="1"/>
    <xf numFmtId="0" fontId="0" fillId="0" borderId="0" xfId="0" applyFill="1"/>
    <xf numFmtId="0" fontId="0" fillId="10" borderId="0" xfId="0" applyFill="1"/>
    <xf numFmtId="0" fontId="0" fillId="10" borderId="0" xfId="0" applyFill="1" applyAlignment="1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0" fillId="10" borderId="0" xfId="0" applyFont="1" applyFill="1"/>
    <xf numFmtId="0" fontId="13" fillId="10" borderId="0" xfId="0" applyFont="1" applyFill="1" applyAlignment="1">
      <alignment vertical="center"/>
    </xf>
    <xf numFmtId="0" fontId="0" fillId="0" borderId="13" xfId="0" applyBorder="1" applyAlignment="1">
      <alignment vertical="center"/>
    </xf>
    <xf numFmtId="0" fontId="0" fillId="0" borderId="39" xfId="0" applyBorder="1" applyAlignment="1">
      <alignment vertical="center"/>
    </xf>
    <xf numFmtId="0" fontId="22" fillId="10" borderId="0" xfId="0" applyFont="1" applyFill="1"/>
    <xf numFmtId="0" fontId="22" fillId="10" borderId="0" xfId="0" applyFont="1" applyFill="1" applyAlignment="1"/>
    <xf numFmtId="0" fontId="21" fillId="10" borderId="0" xfId="0" applyFont="1" applyFill="1"/>
    <xf numFmtId="0" fontId="24" fillId="10" borderId="0" xfId="0" applyFont="1" applyFill="1"/>
    <xf numFmtId="0" fontId="21" fillId="0" borderId="0" xfId="0" applyFont="1"/>
    <xf numFmtId="0" fontId="14" fillId="0" borderId="13" xfId="0" applyFont="1" applyBorder="1" applyAlignment="1">
      <alignment vertical="center"/>
    </xf>
    <xf numFmtId="0" fontId="14" fillId="10" borderId="0" xfId="0" applyFont="1" applyFill="1"/>
    <xf numFmtId="0" fontId="33" fillId="10" borderId="0" xfId="1" applyFont="1" applyFill="1" applyAlignment="1">
      <alignment vertical="center" wrapText="1"/>
    </xf>
    <xf numFmtId="0" fontId="0" fillId="11" borderId="0" xfId="0" applyFill="1" applyProtection="1"/>
    <xf numFmtId="0" fontId="0" fillId="11" borderId="0" xfId="0" applyFill="1" applyBorder="1" applyAlignment="1" applyProtection="1"/>
    <xf numFmtId="0" fontId="0" fillId="6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10" borderId="0" xfId="0" applyFill="1" applyProtection="1"/>
    <xf numFmtId="0" fontId="0" fillId="0" borderId="0" xfId="0" applyBorder="1" applyAlignment="1">
      <alignment vertical="center"/>
    </xf>
    <xf numFmtId="0" fontId="0" fillId="0" borderId="0" xfId="0" applyBorder="1"/>
    <xf numFmtId="0" fontId="5" fillId="0" borderId="0" xfId="0" applyFont="1" applyBorder="1" applyAlignment="1" applyProtection="1">
      <alignment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vertical="center"/>
    </xf>
    <xf numFmtId="0" fontId="31" fillId="10" borderId="0" xfId="0" applyFont="1" applyFill="1" applyAlignment="1" applyProtection="1">
      <alignment wrapText="1"/>
    </xf>
    <xf numFmtId="0" fontId="20" fillId="10" borderId="0" xfId="0" applyFont="1" applyFill="1" applyProtection="1"/>
    <xf numFmtId="0" fontId="26" fillId="10" borderId="0" xfId="0" applyFont="1" applyFill="1" applyAlignment="1" applyProtection="1">
      <alignment vertical="center"/>
    </xf>
    <xf numFmtId="0" fontId="20" fillId="10" borderId="0" xfId="0" applyFont="1" applyFill="1" applyAlignment="1" applyProtection="1">
      <alignment horizontal="center" vertical="center"/>
    </xf>
    <xf numFmtId="0" fontId="14" fillId="10" borderId="0" xfId="0" applyFont="1" applyFill="1" applyProtection="1"/>
    <xf numFmtId="0" fontId="0" fillId="10" borderId="0" xfId="0" applyFill="1" applyAlignment="1" applyProtection="1"/>
    <xf numFmtId="0" fontId="30" fillId="11" borderId="0" xfId="0" applyFont="1" applyFill="1" applyAlignment="1" applyProtection="1"/>
    <xf numFmtId="0" fontId="27" fillId="11" borderId="0" xfId="0" applyFont="1" applyFill="1" applyAlignment="1" applyProtection="1"/>
    <xf numFmtId="0" fontId="29" fillId="11" borderId="0" xfId="0" applyFont="1" applyFill="1" applyAlignment="1" applyProtection="1"/>
    <xf numFmtId="0" fontId="0" fillId="9" borderId="0" xfId="0" applyFill="1" applyProtection="1">
      <protection locked="0"/>
    </xf>
    <xf numFmtId="49" fontId="0" fillId="0" borderId="4" xfId="0" applyNumberFormat="1" applyBorder="1" applyAlignment="1" applyProtection="1">
      <alignment horizontal="left" vertical="center"/>
      <protection locked="0"/>
    </xf>
    <xf numFmtId="165" fontId="0" fillId="0" borderId="6" xfId="0" applyNumberFormat="1" applyBorder="1" applyAlignment="1" applyProtection="1">
      <alignment horizontal="left" vertical="center"/>
      <protection locked="0"/>
    </xf>
    <xf numFmtId="164" fontId="0" fillId="0" borderId="47" xfId="0" applyNumberFormat="1" applyBorder="1" applyAlignment="1" applyProtection="1">
      <alignment horizontal="left" vertical="center"/>
      <protection locked="0"/>
    </xf>
    <xf numFmtId="164" fontId="0" fillId="0" borderId="11" xfId="0" applyNumberFormat="1" applyBorder="1" applyAlignment="1" applyProtection="1">
      <alignment horizontal="left" vertical="center"/>
      <protection locked="0"/>
    </xf>
    <xf numFmtId="0" fontId="0" fillId="9" borderId="0" xfId="0" applyFill="1" applyProtection="1"/>
    <xf numFmtId="0" fontId="0" fillId="10" borderId="0" xfId="0" applyFill="1" applyBorder="1" applyProtection="1"/>
    <xf numFmtId="0" fontId="0" fillId="10" borderId="14" xfId="0" applyFill="1" applyBorder="1" applyAlignment="1" applyProtection="1"/>
    <xf numFmtId="0" fontId="0" fillId="10" borderId="36" xfId="0" applyFill="1" applyBorder="1" applyAlignment="1" applyProtection="1"/>
    <xf numFmtId="0" fontId="0" fillId="10" borderId="37" xfId="0" applyFill="1" applyBorder="1" applyAlignment="1" applyProtection="1"/>
    <xf numFmtId="0" fontId="5" fillId="10" borderId="13" xfId="0" applyFont="1" applyFill="1" applyBorder="1" applyAlignment="1" applyProtection="1">
      <alignment horizontal="center" vertical="center" wrapText="1"/>
    </xf>
    <xf numFmtId="0" fontId="5" fillId="10" borderId="0" xfId="0" applyFont="1" applyFill="1" applyBorder="1" applyAlignment="1" applyProtection="1">
      <alignment horizontal="center" vertical="center" wrapText="1"/>
    </xf>
    <xf numFmtId="0" fontId="0" fillId="10" borderId="0" xfId="0" applyFill="1" applyBorder="1" applyAlignment="1" applyProtection="1">
      <alignment vertical="center"/>
    </xf>
    <xf numFmtId="0" fontId="6" fillId="10" borderId="0" xfId="0" applyFont="1" applyFill="1" applyBorder="1" applyAlignment="1" applyProtection="1">
      <alignment vertical="center"/>
    </xf>
    <xf numFmtId="0" fontId="0" fillId="9" borderId="0" xfId="0" applyFill="1" applyBorder="1" applyAlignment="1" applyProtection="1">
      <alignment vertical="center"/>
    </xf>
    <xf numFmtId="0" fontId="6" fillId="10" borderId="0" xfId="0" applyFont="1" applyFill="1" applyAlignment="1" applyProtection="1"/>
    <xf numFmtId="0" fontId="6" fillId="10" borderId="0" xfId="0" applyFont="1" applyFill="1" applyProtection="1"/>
    <xf numFmtId="0" fontId="19" fillId="10" borderId="0" xfId="0" applyFont="1" applyFill="1" applyProtection="1"/>
    <xf numFmtId="0" fontId="0" fillId="6" borderId="0" xfId="0" applyFill="1" applyProtection="1"/>
    <xf numFmtId="0" fontId="0" fillId="6" borderId="0" xfId="0" applyFill="1" applyAlignment="1" applyProtection="1">
      <alignment horizontal="left" vertical="center"/>
    </xf>
    <xf numFmtId="0" fontId="0" fillId="10" borderId="0" xfId="0" applyFill="1" applyAlignment="1" applyProtection="1">
      <alignment horizontal="left" vertical="center"/>
    </xf>
    <xf numFmtId="0" fontId="0" fillId="11" borderId="0" xfId="0" applyFill="1" applyBorder="1" applyProtection="1"/>
    <xf numFmtId="3" fontId="10" fillId="11" borderId="0" xfId="0" applyNumberFormat="1" applyFont="1" applyFill="1" applyBorder="1" applyAlignment="1" applyProtection="1">
      <alignment horizontal="right" vertical="center"/>
    </xf>
    <xf numFmtId="3" fontId="0" fillId="11" borderId="0" xfId="0" applyNumberFormat="1" applyFill="1" applyBorder="1" applyProtection="1"/>
    <xf numFmtId="2" fontId="0" fillId="11" borderId="0" xfId="0" applyNumberFormat="1" applyFill="1" applyBorder="1" applyAlignment="1" applyProtection="1">
      <alignment horizontal="center" vertical="center"/>
    </xf>
    <xf numFmtId="49" fontId="0" fillId="11" borderId="0" xfId="0" applyNumberFormat="1" applyFill="1" applyBorder="1" applyProtection="1"/>
    <xf numFmtId="0" fontId="26" fillId="10" borderId="0" xfId="1" applyFont="1" applyFill="1" applyAlignment="1" applyProtection="1">
      <alignment vertical="center"/>
    </xf>
    <xf numFmtId="0" fontId="36" fillId="10" borderId="0" xfId="0" applyFont="1" applyFill="1" applyAlignment="1" applyProtection="1">
      <alignment vertical="center"/>
    </xf>
    <xf numFmtId="3" fontId="10" fillId="10" borderId="0" xfId="0" applyNumberFormat="1" applyFont="1" applyFill="1" applyBorder="1" applyAlignment="1" applyProtection="1">
      <alignment horizontal="right" vertical="center"/>
    </xf>
    <xf numFmtId="3" fontId="0" fillId="10" borderId="0" xfId="0" applyNumberFormat="1" applyFill="1" applyBorder="1" applyProtection="1"/>
    <xf numFmtId="2" fontId="0" fillId="10" borderId="0" xfId="0" applyNumberFormat="1" applyFill="1" applyBorder="1" applyAlignment="1" applyProtection="1">
      <alignment horizontal="center" vertical="center"/>
    </xf>
    <xf numFmtId="49" fontId="0" fillId="10" borderId="0" xfId="0" applyNumberFormat="1" applyFill="1" applyBorder="1" applyProtection="1"/>
    <xf numFmtId="166" fontId="0" fillId="0" borderId="0" xfId="0" applyNumberFormat="1" applyProtection="1"/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0" fontId="14" fillId="0" borderId="13" xfId="0" applyFont="1" applyBorder="1" applyAlignment="1" applyProtection="1">
      <alignment vertical="center"/>
    </xf>
    <xf numFmtId="0" fontId="0" fillId="0" borderId="1" xfId="0" applyBorder="1" applyProtection="1"/>
    <xf numFmtId="0" fontId="0" fillId="0" borderId="0" xfId="0" applyFill="1" applyProtection="1"/>
    <xf numFmtId="0" fontId="6" fillId="3" borderId="2" xfId="0" applyFont="1" applyFill="1" applyBorder="1" applyAlignment="1" applyProtection="1">
      <alignment vertical="center"/>
    </xf>
    <xf numFmtId="0" fontId="6" fillId="3" borderId="5" xfId="0" applyFont="1" applyFill="1" applyBorder="1" applyAlignment="1" applyProtection="1">
      <alignment vertical="center"/>
    </xf>
    <xf numFmtId="0" fontId="6" fillId="3" borderId="18" xfId="0" applyFont="1" applyFill="1" applyBorder="1" applyAlignment="1" applyProtection="1">
      <alignment vertical="center"/>
    </xf>
    <xf numFmtId="0" fontId="6" fillId="3" borderId="7" xfId="0" applyFont="1" applyFill="1" applyBorder="1" applyAlignment="1" applyProtection="1">
      <alignment vertical="center"/>
    </xf>
    <xf numFmtId="0" fontId="0" fillId="17" borderId="5" xfId="0" applyFill="1" applyBorder="1" applyAlignment="1" applyProtection="1">
      <alignment horizontal="left" vertical="center"/>
    </xf>
    <xf numFmtId="49" fontId="0" fillId="5" borderId="4" xfId="0" applyNumberFormat="1" applyFill="1" applyBorder="1" applyAlignment="1" applyProtection="1">
      <alignment horizontal="left" vertical="center"/>
      <protection locked="0"/>
    </xf>
    <xf numFmtId="0" fontId="0" fillId="19" borderId="5" xfId="0" applyFill="1" applyBorder="1" applyAlignment="1" applyProtection="1">
      <alignment horizontal="left" vertical="center"/>
    </xf>
    <xf numFmtId="0" fontId="0" fillId="21" borderId="5" xfId="0" applyFill="1" applyBorder="1" applyAlignment="1" applyProtection="1">
      <alignment horizontal="left" vertical="center"/>
    </xf>
    <xf numFmtId="0" fontId="0" fillId="21" borderId="18" xfId="0" applyFill="1" applyBorder="1" applyAlignment="1" applyProtection="1">
      <alignment horizontal="left" vertical="center"/>
    </xf>
    <xf numFmtId="0" fontId="0" fillId="19" borderId="18" xfId="0" applyFill="1" applyBorder="1" applyAlignment="1" applyProtection="1">
      <alignment horizontal="left" vertical="center"/>
    </xf>
    <xf numFmtId="0" fontId="5" fillId="22" borderId="10" xfId="0" applyFont="1" applyFill="1" applyBorder="1" applyAlignment="1" applyProtection="1">
      <alignment horizontal="left" vertical="center"/>
    </xf>
    <xf numFmtId="165" fontId="0" fillId="20" borderId="6" xfId="0" applyNumberFormat="1" applyFill="1" applyBorder="1" applyAlignment="1" applyProtection="1">
      <alignment horizontal="left" vertical="center"/>
    </xf>
    <xf numFmtId="165" fontId="0" fillId="20" borderId="47" xfId="0" applyNumberFormat="1" applyFill="1" applyBorder="1" applyAlignment="1" applyProtection="1">
      <alignment horizontal="left" vertical="center"/>
    </xf>
    <xf numFmtId="49" fontId="0" fillId="0" borderId="4" xfId="0" applyNumberFormat="1" applyBorder="1" applyAlignment="1" applyProtection="1">
      <alignment horizontal="left" vertical="center"/>
      <protection locked="0"/>
    </xf>
    <xf numFmtId="165" fontId="0" fillId="0" borderId="6" xfId="0" applyNumberFormat="1" applyBorder="1" applyAlignment="1" applyProtection="1">
      <alignment horizontal="left" vertical="center"/>
      <protection locked="0"/>
    </xf>
    <xf numFmtId="165" fontId="0" fillId="0" borderId="6" xfId="0" applyNumberForma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8" fillId="0" borderId="1" xfId="0" applyFont="1" applyBorder="1" applyAlignment="1" applyProtection="1">
      <alignment horizontal="left" vertical="center"/>
    </xf>
    <xf numFmtId="0" fontId="8" fillId="0" borderId="8" xfId="0" applyFont="1" applyFill="1" applyBorder="1" applyAlignment="1" applyProtection="1">
      <alignment horizontal="left" vertical="center"/>
    </xf>
    <xf numFmtId="3" fontId="10" fillId="0" borderId="3" xfId="0" applyNumberFormat="1" applyFont="1" applyFill="1" applyBorder="1" applyAlignment="1" applyProtection="1">
      <alignment vertical="center"/>
    </xf>
    <xf numFmtId="2" fontId="0" fillId="0" borderId="1" xfId="0" applyNumberFormat="1" applyFill="1" applyBorder="1" applyAlignment="1" applyProtection="1">
      <alignment horizontal="center" vertical="center"/>
    </xf>
    <xf numFmtId="2" fontId="0" fillId="0" borderId="8" xfId="0" applyNumberForma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left" vertical="center"/>
    </xf>
    <xf numFmtId="3" fontId="10" fillId="3" borderId="3" xfId="0" applyNumberFormat="1" applyFont="1" applyFill="1" applyBorder="1" applyAlignment="1" applyProtection="1">
      <alignment vertical="center"/>
    </xf>
    <xf numFmtId="2" fontId="0" fillId="3" borderId="1" xfId="0" applyNumberFormat="1" applyFill="1" applyBorder="1" applyAlignment="1" applyProtection="1">
      <alignment horizontal="center" vertical="center"/>
    </xf>
    <xf numFmtId="2" fontId="0" fillId="3" borderId="8" xfId="0" applyNumberFormat="1" applyFill="1" applyBorder="1" applyAlignment="1" applyProtection="1">
      <alignment horizontal="center" vertical="center"/>
    </xf>
    <xf numFmtId="0" fontId="8" fillId="3" borderId="8" xfId="0" applyFont="1" applyFill="1" applyBorder="1" applyAlignment="1" applyProtection="1">
      <alignment horizontal="left" vertical="center"/>
    </xf>
    <xf numFmtId="0" fontId="0" fillId="10" borderId="0" xfId="0" applyFill="1" applyProtection="1"/>
    <xf numFmtId="0" fontId="0" fillId="10" borderId="0" xfId="0" applyFill="1" applyAlignment="1" applyProtection="1"/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/>
      <protection locked="0"/>
    </xf>
    <xf numFmtId="165" fontId="0" fillId="0" borderId="6" xfId="0" applyNumberFormat="1" applyBorder="1" applyAlignment="1" applyProtection="1">
      <alignment horizontal="left" vertical="center"/>
      <protection locked="0"/>
    </xf>
    <xf numFmtId="164" fontId="0" fillId="0" borderId="6" xfId="0" applyNumberFormat="1" applyBorder="1" applyAlignment="1" applyProtection="1">
      <alignment horizontal="left" vertical="center"/>
      <protection locked="0"/>
    </xf>
    <xf numFmtId="164" fontId="0" fillId="0" borderId="47" xfId="0" applyNumberFormat="1" applyBorder="1" applyAlignment="1" applyProtection="1">
      <alignment horizontal="left" vertical="center"/>
      <protection locked="0"/>
    </xf>
    <xf numFmtId="0" fontId="0" fillId="9" borderId="0" xfId="0" applyFill="1" applyProtection="1"/>
    <xf numFmtId="0" fontId="0" fillId="6" borderId="0" xfId="0" applyFill="1" applyProtection="1"/>
    <xf numFmtId="0" fontId="0" fillId="6" borderId="0" xfId="0" applyFill="1" applyAlignment="1" applyProtection="1">
      <alignment horizontal="left" vertical="center"/>
    </xf>
    <xf numFmtId="0" fontId="0" fillId="10" borderId="0" xfId="0" applyFill="1" applyAlignment="1" applyProtection="1">
      <alignment horizontal="left" vertical="center"/>
    </xf>
    <xf numFmtId="165" fontId="10" fillId="0" borderId="3" xfId="0" applyNumberFormat="1" applyFont="1" applyFill="1" applyBorder="1" applyAlignment="1" applyProtection="1">
      <alignment horizontal="left" vertical="center"/>
    </xf>
    <xf numFmtId="164" fontId="10" fillId="0" borderId="3" xfId="0" applyNumberFormat="1" applyFont="1" applyFill="1" applyBorder="1" applyAlignment="1" applyProtection="1">
      <alignment horizontal="right" vertical="center"/>
    </xf>
    <xf numFmtId="165" fontId="10" fillId="0" borderId="1" xfId="0" applyNumberFormat="1" applyFont="1" applyBorder="1" applyAlignment="1" applyProtection="1">
      <alignment horizontal="left" vertical="center"/>
    </xf>
    <xf numFmtId="164" fontId="10" fillId="0" borderId="1" xfId="0" applyNumberFormat="1" applyFont="1" applyBorder="1" applyAlignment="1" applyProtection="1">
      <alignment horizontal="right" vertical="center"/>
    </xf>
    <xf numFmtId="165" fontId="10" fillId="0" borderId="8" xfId="0" applyNumberFormat="1" applyFont="1" applyFill="1" applyBorder="1" applyAlignment="1" applyProtection="1">
      <alignment horizontal="left" vertical="center"/>
    </xf>
    <xf numFmtId="164" fontId="10" fillId="0" borderId="8" xfId="0" applyNumberFormat="1" applyFont="1" applyBorder="1" applyAlignment="1" applyProtection="1">
      <alignment horizontal="right" vertical="center"/>
    </xf>
    <xf numFmtId="0" fontId="0" fillId="17" borderId="5" xfId="0" applyFill="1" applyBorder="1" applyAlignment="1" applyProtection="1">
      <alignment horizontal="left" vertical="center"/>
    </xf>
    <xf numFmtId="164" fontId="10" fillId="0" borderId="8" xfId="0" applyNumberFormat="1" applyFont="1" applyFill="1" applyBorder="1" applyAlignment="1" applyProtection="1">
      <alignment horizontal="right" vertical="center"/>
    </xf>
    <xf numFmtId="164" fontId="10" fillId="0" borderId="1" xfId="0" applyNumberFormat="1" applyFont="1" applyFill="1" applyBorder="1" applyAlignment="1" applyProtection="1">
      <alignment horizontal="right" vertical="center"/>
    </xf>
    <xf numFmtId="164" fontId="10" fillId="0" borderId="3" xfId="0" applyNumberFormat="1" applyFont="1" applyBorder="1" applyAlignment="1" applyProtection="1">
      <alignment horizontal="right" vertical="center"/>
    </xf>
    <xf numFmtId="0" fontId="0" fillId="10" borderId="0" xfId="0" applyFill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13" xfId="0" applyBorder="1"/>
    <xf numFmtId="0" fontId="0" fillId="0" borderId="39" xfId="0" applyBorder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38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39" xfId="0" applyFont="1" applyBorder="1" applyAlignment="1">
      <alignment vertical="center"/>
    </xf>
    <xf numFmtId="0" fontId="0" fillId="0" borderId="0" xfId="0" applyAlignment="1" applyProtection="1">
      <alignment horizontal="center"/>
    </xf>
    <xf numFmtId="0" fontId="40" fillId="18" borderId="2" xfId="0" applyFont="1" applyFill="1" applyBorder="1" applyAlignment="1" applyProtection="1">
      <alignment horizontal="left" vertical="center"/>
    </xf>
    <xf numFmtId="0" fontId="8" fillId="0" borderId="3" xfId="0" applyFont="1" applyFill="1" applyBorder="1" applyAlignment="1" applyProtection="1">
      <alignment horizontal="left" vertical="center"/>
    </xf>
    <xf numFmtId="0" fontId="8" fillId="3" borderId="1" xfId="0" applyFont="1" applyFill="1" applyBorder="1" applyAlignment="1" applyProtection="1">
      <alignment horizontal="left" vertical="center"/>
    </xf>
    <xf numFmtId="0" fontId="1" fillId="0" borderId="3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left" vertical="center"/>
      <protection locked="0"/>
    </xf>
    <xf numFmtId="165" fontId="10" fillId="0" borderId="32" xfId="0" applyNumberFormat="1" applyFont="1" applyFill="1" applyBorder="1" applyAlignment="1" applyProtection="1">
      <alignment vertical="center"/>
    </xf>
    <xf numFmtId="165" fontId="10" fillId="0" borderId="1" xfId="0" applyNumberFormat="1" applyFont="1" applyFill="1" applyBorder="1" applyAlignment="1" applyProtection="1">
      <alignment vertical="center"/>
    </xf>
    <xf numFmtId="165" fontId="10" fillId="3" borderId="32" xfId="0" applyNumberFormat="1" applyFont="1" applyFill="1" applyBorder="1" applyAlignment="1" applyProtection="1">
      <alignment vertical="center"/>
    </xf>
    <xf numFmtId="165" fontId="10" fillId="3" borderId="1" xfId="0" applyNumberFormat="1" applyFont="1" applyFill="1" applyBorder="1" applyAlignment="1" applyProtection="1">
      <alignment vertical="center"/>
    </xf>
    <xf numFmtId="165" fontId="10" fillId="3" borderId="48" xfId="0" applyNumberFormat="1" applyFont="1" applyFill="1" applyBorder="1" applyAlignment="1" applyProtection="1">
      <alignment vertical="center"/>
    </xf>
    <xf numFmtId="165" fontId="10" fillId="0" borderId="48" xfId="0" applyNumberFormat="1" applyFont="1" applyFill="1" applyBorder="1" applyAlignment="1" applyProtection="1">
      <alignment vertical="center"/>
    </xf>
    <xf numFmtId="0" fontId="8" fillId="3" borderId="1" xfId="0" applyFont="1" applyFill="1" applyBorder="1" applyAlignment="1" applyProtection="1">
      <alignment horizontal="left" vertical="center"/>
    </xf>
    <xf numFmtId="0" fontId="28" fillId="11" borderId="0" xfId="0" applyFont="1" applyFill="1" applyAlignment="1" applyProtection="1">
      <alignment horizontal="center" vertical="center"/>
    </xf>
    <xf numFmtId="0" fontId="32" fillId="14" borderId="0" xfId="1" applyFont="1" applyFill="1" applyAlignment="1" applyProtection="1">
      <alignment horizontal="center" vertical="center" wrapText="1"/>
    </xf>
    <xf numFmtId="0" fontId="16" fillId="8" borderId="36" xfId="0" applyFont="1" applyFill="1" applyBorder="1" applyAlignment="1" applyProtection="1">
      <alignment horizontal="center" vertical="center" wrapText="1"/>
    </xf>
    <xf numFmtId="0" fontId="16" fillId="8" borderId="0" xfId="0" applyFont="1" applyFill="1" applyBorder="1" applyAlignment="1" applyProtection="1">
      <alignment horizontal="center" vertical="center" wrapText="1"/>
    </xf>
    <xf numFmtId="0" fontId="14" fillId="7" borderId="36" xfId="0" applyFont="1" applyFill="1" applyBorder="1" applyAlignment="1" applyProtection="1">
      <alignment horizontal="left" vertical="center" wrapText="1"/>
    </xf>
    <xf numFmtId="0" fontId="14" fillId="7" borderId="0" xfId="0" applyFont="1" applyFill="1" applyBorder="1" applyAlignment="1" applyProtection="1">
      <alignment horizontal="left" vertical="center" wrapText="1"/>
    </xf>
    <xf numFmtId="0" fontId="31" fillId="14" borderId="0" xfId="1" applyFont="1" applyFill="1" applyAlignment="1" applyProtection="1">
      <alignment horizontal="center" vertical="center" wrapText="1"/>
    </xf>
    <xf numFmtId="0" fontId="14" fillId="7" borderId="12" xfId="0" applyFont="1" applyFill="1" applyBorder="1" applyAlignment="1" applyProtection="1">
      <alignment horizontal="left" vertical="center" wrapText="1"/>
    </xf>
    <xf numFmtId="0" fontId="14" fillId="7" borderId="17" xfId="0" applyFont="1" applyFill="1" applyBorder="1" applyAlignment="1" applyProtection="1">
      <alignment horizontal="left" vertical="center" wrapText="1"/>
    </xf>
    <xf numFmtId="0" fontId="14" fillId="7" borderId="40" xfId="0" applyFont="1" applyFill="1" applyBorder="1" applyAlignment="1" applyProtection="1">
      <alignment horizontal="left" vertical="center" wrapText="1"/>
    </xf>
    <xf numFmtId="0" fontId="14" fillId="7" borderId="41" xfId="0" applyFont="1" applyFill="1" applyBorder="1" applyAlignment="1" applyProtection="1">
      <alignment horizontal="left" vertical="center" wrapText="1"/>
    </xf>
    <xf numFmtId="0" fontId="14" fillId="7" borderId="42" xfId="0" applyFont="1" applyFill="1" applyBorder="1" applyAlignment="1" applyProtection="1">
      <alignment horizontal="left" vertical="center" wrapText="1"/>
    </xf>
    <xf numFmtId="0" fontId="14" fillId="7" borderId="43" xfId="0" applyFont="1" applyFill="1" applyBorder="1" applyAlignment="1" applyProtection="1">
      <alignment horizontal="left" vertical="center" wrapText="1"/>
    </xf>
    <xf numFmtId="0" fontId="37" fillId="13" borderId="0" xfId="1" applyFont="1" applyFill="1" applyAlignment="1" applyProtection="1">
      <alignment horizontal="center" vertical="center"/>
    </xf>
    <xf numFmtId="0" fontId="38" fillId="13" borderId="0" xfId="1" applyFont="1" applyFill="1" applyBorder="1" applyAlignment="1" applyProtection="1">
      <alignment horizontal="center" vertical="center"/>
    </xf>
    <xf numFmtId="0" fontId="38" fillId="13" borderId="0" xfId="1" applyFont="1" applyFill="1" applyBorder="1" applyAlignment="1" applyProtection="1">
      <alignment horizontal="center" vertical="center" wrapText="1"/>
    </xf>
    <xf numFmtId="0" fontId="38" fillId="10" borderId="0" xfId="1" applyFont="1" applyFill="1" applyBorder="1" applyAlignment="1" applyProtection="1">
      <alignment horizontal="center" vertical="center" wrapText="1"/>
    </xf>
    <xf numFmtId="0" fontId="38" fillId="13" borderId="0" xfId="1" applyFont="1" applyFill="1" applyAlignment="1" applyProtection="1">
      <alignment horizontal="center" vertical="center"/>
    </xf>
    <xf numFmtId="0" fontId="14" fillId="7" borderId="0" xfId="0" applyFont="1" applyFill="1" applyBorder="1" applyAlignment="1" applyProtection="1">
      <alignment horizontal="left" vertical="top" wrapText="1"/>
    </xf>
    <xf numFmtId="0" fontId="0" fillId="9" borderId="0" xfId="0" applyFill="1" applyAlignment="1" applyProtection="1">
      <alignment horizontal="center"/>
    </xf>
    <xf numFmtId="0" fontId="14" fillId="7" borderId="14" xfId="0" applyFont="1" applyFill="1" applyBorder="1" applyAlignment="1" applyProtection="1">
      <alignment horizontal="left" vertical="center" wrapText="1"/>
    </xf>
    <xf numFmtId="0" fontId="14" fillId="7" borderId="15" xfId="0" applyFont="1" applyFill="1" applyBorder="1" applyAlignment="1" applyProtection="1">
      <alignment horizontal="left" vertical="center" wrapText="1"/>
    </xf>
    <xf numFmtId="0" fontId="7" fillId="3" borderId="0" xfId="0" applyFont="1" applyFill="1" applyAlignment="1" applyProtection="1">
      <alignment horizontal="left" vertical="center"/>
    </xf>
    <xf numFmtId="0" fontId="7" fillId="12" borderId="0" xfId="0" applyFont="1" applyFill="1" applyAlignment="1" applyProtection="1">
      <alignment horizontal="left" vertical="center"/>
      <protection locked="0"/>
    </xf>
    <xf numFmtId="0" fontId="0" fillId="6" borderId="0" xfId="0" applyFill="1" applyBorder="1" applyAlignment="1" applyProtection="1">
      <alignment horizontal="center"/>
    </xf>
    <xf numFmtId="0" fontId="16" fillId="8" borderId="14" xfId="0" applyFont="1" applyFill="1" applyBorder="1" applyAlignment="1" applyProtection="1">
      <alignment horizontal="center" vertical="center" wrapText="1"/>
    </xf>
    <xf numFmtId="0" fontId="16" fillId="8" borderId="15" xfId="0" applyFont="1" applyFill="1" applyBorder="1" applyAlignment="1" applyProtection="1">
      <alignment horizontal="center" vertical="center" wrapText="1"/>
    </xf>
    <xf numFmtId="0" fontId="16" fillId="8" borderId="16" xfId="0" applyFont="1" applyFill="1" applyBorder="1" applyAlignment="1" applyProtection="1">
      <alignment horizontal="center" vertical="center" wrapText="1"/>
    </xf>
    <xf numFmtId="0" fontId="16" fillId="8" borderId="38" xfId="0" applyFont="1" applyFill="1" applyBorder="1" applyAlignment="1" applyProtection="1">
      <alignment horizontal="center" vertical="center" wrapText="1"/>
    </xf>
    <xf numFmtId="0" fontId="16" fillId="8" borderId="37" xfId="0" applyFont="1" applyFill="1" applyBorder="1" applyAlignment="1" applyProtection="1">
      <alignment horizontal="center" vertical="center" wrapText="1"/>
    </xf>
    <xf numFmtId="0" fontId="16" fillId="8" borderId="13" xfId="0" applyFont="1" applyFill="1" applyBorder="1" applyAlignment="1" applyProtection="1">
      <alignment horizontal="center" vertical="center" wrapText="1"/>
    </xf>
    <xf numFmtId="0" fontId="16" fillId="8" borderId="39" xfId="0" applyFont="1" applyFill="1" applyBorder="1" applyAlignment="1" applyProtection="1">
      <alignment horizontal="center" vertical="center" wrapText="1"/>
    </xf>
    <xf numFmtId="0" fontId="15" fillId="16" borderId="14" xfId="0" applyFont="1" applyFill="1" applyBorder="1" applyAlignment="1" applyProtection="1">
      <alignment horizontal="center" vertical="center"/>
    </xf>
    <xf numFmtId="0" fontId="15" fillId="16" borderId="15" xfId="0" applyFont="1" applyFill="1" applyBorder="1" applyAlignment="1" applyProtection="1">
      <alignment horizontal="center" vertical="center"/>
    </xf>
    <xf numFmtId="0" fontId="15" fillId="16" borderId="16" xfId="0" applyFont="1" applyFill="1" applyBorder="1" applyAlignment="1" applyProtection="1">
      <alignment horizontal="center" vertical="center"/>
    </xf>
    <xf numFmtId="0" fontId="15" fillId="16" borderId="37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15" fillId="16" borderId="39" xfId="0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horizontal="left" vertical="center"/>
    </xf>
    <xf numFmtId="0" fontId="5" fillId="3" borderId="8" xfId="0" applyFont="1" applyFill="1" applyBorder="1" applyAlignment="1" applyProtection="1">
      <alignment horizontal="left" vertical="center"/>
    </xf>
    <xf numFmtId="0" fontId="0" fillId="0" borderId="50" xfId="0" applyFont="1" applyBorder="1" applyAlignment="1" applyProtection="1">
      <alignment horizontal="left" vertical="center"/>
      <protection locked="0"/>
    </xf>
    <xf numFmtId="0" fontId="0" fillId="0" borderId="47" xfId="0" applyFont="1" applyBorder="1" applyAlignment="1" applyProtection="1">
      <alignment horizontal="left" vertical="center"/>
      <protection locked="0"/>
    </xf>
    <xf numFmtId="0" fontId="7" fillId="16" borderId="10" xfId="0" applyFont="1" applyFill="1" applyBorder="1" applyAlignment="1" applyProtection="1">
      <alignment horizontal="center" vertical="center"/>
    </xf>
    <xf numFmtId="0" fontId="7" fillId="16" borderId="48" xfId="0" applyFont="1" applyFill="1" applyBorder="1" applyAlignment="1" applyProtection="1">
      <alignment horizontal="center" vertical="center"/>
    </xf>
    <xf numFmtId="0" fontId="7" fillId="16" borderId="49" xfId="0" applyFon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left" vertical="center"/>
      <protection locked="0"/>
    </xf>
    <xf numFmtId="0" fontId="0" fillId="0" borderId="6" xfId="0" applyFont="1" applyBorder="1" applyAlignment="1" applyProtection="1">
      <alignment horizontal="left" vertical="center"/>
      <protection locked="0"/>
    </xf>
    <xf numFmtId="0" fontId="0" fillId="0" borderId="3" xfId="0" applyFont="1" applyBorder="1" applyAlignment="1" applyProtection="1">
      <alignment horizontal="left" vertical="center"/>
      <protection locked="0"/>
    </xf>
    <xf numFmtId="0" fontId="0" fillId="0" borderId="4" xfId="0" applyFont="1" applyBorder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horizontal="left" vertical="center"/>
    </xf>
    <xf numFmtId="0" fontId="21" fillId="4" borderId="0" xfId="0" applyFont="1" applyFill="1" applyAlignment="1" applyProtection="1">
      <alignment horizontal="left" vertical="center"/>
      <protection locked="0"/>
    </xf>
    <xf numFmtId="0" fontId="26" fillId="14" borderId="0" xfId="1" applyFont="1" applyFill="1" applyAlignment="1" applyProtection="1">
      <alignment horizontal="center" vertical="center"/>
    </xf>
    <xf numFmtId="0" fontId="35" fillId="15" borderId="0" xfId="0" applyFont="1" applyFill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 wrapText="1"/>
    </xf>
    <xf numFmtId="0" fontId="12" fillId="0" borderId="17" xfId="0" applyFont="1" applyBorder="1" applyAlignment="1" applyProtection="1">
      <alignment horizontal="center" vertical="center" wrapText="1"/>
    </xf>
    <xf numFmtId="0" fontId="12" fillId="0" borderId="44" xfId="0" applyFont="1" applyBorder="1" applyAlignment="1" applyProtection="1">
      <alignment horizontal="center" vertical="center" wrapText="1"/>
    </xf>
    <xf numFmtId="0" fontId="12" fillId="0" borderId="13" xfId="0" applyFont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41" xfId="0" applyFont="1" applyBorder="1" applyAlignment="1" applyProtection="1">
      <alignment horizontal="center" vertical="center" wrapText="1"/>
    </xf>
    <xf numFmtId="0" fontId="6" fillId="0" borderId="42" xfId="0" applyFont="1" applyBorder="1" applyAlignment="1" applyProtection="1">
      <alignment horizontal="center" vertical="center" wrapText="1"/>
    </xf>
    <xf numFmtId="0" fontId="6" fillId="2" borderId="24" xfId="0" applyFont="1" applyFill="1" applyBorder="1" applyAlignment="1" applyProtection="1">
      <alignment horizontal="center" vertical="center"/>
    </xf>
    <xf numFmtId="0" fontId="6" fillId="2" borderId="25" xfId="0" applyFont="1" applyFill="1" applyBorder="1" applyAlignment="1" applyProtection="1">
      <alignment horizontal="center" vertical="center"/>
    </xf>
    <xf numFmtId="0" fontId="6" fillId="2" borderId="15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</xf>
    <xf numFmtId="0" fontId="11" fillId="0" borderId="1" xfId="0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6" fillId="0" borderId="27" xfId="0" applyFont="1" applyBorder="1" applyAlignment="1" applyProtection="1">
      <alignment horizontal="left" vertical="center"/>
    </xf>
    <xf numFmtId="0" fontId="6" fillId="0" borderId="22" xfId="0" applyFont="1" applyBorder="1" applyAlignment="1" applyProtection="1">
      <alignment horizontal="left" vertical="center"/>
    </xf>
    <xf numFmtId="0" fontId="6" fillId="0" borderId="28" xfId="0" applyFont="1" applyBorder="1" applyAlignment="1" applyProtection="1">
      <alignment horizontal="left" vertical="center"/>
    </xf>
    <xf numFmtId="0" fontId="6" fillId="0" borderId="46" xfId="0" applyFont="1" applyBorder="1" applyAlignment="1" applyProtection="1">
      <alignment horizontal="left" vertical="center"/>
    </xf>
    <xf numFmtId="0" fontId="6" fillId="0" borderId="42" xfId="0" applyFont="1" applyBorder="1" applyAlignment="1" applyProtection="1">
      <alignment horizontal="left" vertical="center"/>
    </xf>
    <xf numFmtId="0" fontId="6" fillId="0" borderId="43" xfId="0" applyFont="1" applyBorder="1" applyAlignment="1" applyProtection="1">
      <alignment horizontal="left" vertical="center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36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</xf>
    <xf numFmtId="0" fontId="6" fillId="0" borderId="37" xfId="0" applyFont="1" applyBorder="1" applyAlignment="1" applyProtection="1">
      <alignment horizontal="center" vertical="center" wrapText="1"/>
    </xf>
    <xf numFmtId="0" fontId="6" fillId="0" borderId="13" xfId="0" applyFont="1" applyBorder="1" applyAlignment="1" applyProtection="1">
      <alignment horizontal="center" vertic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5" fillId="3" borderId="16" xfId="0" applyFont="1" applyFill="1" applyBorder="1" applyAlignment="1" applyProtection="1">
      <alignment horizontal="center" vertical="center" textRotation="90"/>
    </xf>
    <xf numFmtId="0" fontId="5" fillId="3" borderId="38" xfId="0" applyFont="1" applyFill="1" applyBorder="1" applyAlignment="1" applyProtection="1">
      <alignment horizontal="center" vertical="center" textRotation="90"/>
    </xf>
    <xf numFmtId="0" fontId="5" fillId="3" borderId="39" xfId="0" applyFont="1" applyFill="1" applyBorder="1" applyAlignment="1" applyProtection="1">
      <alignment horizontal="center" vertical="center" textRotation="90"/>
    </xf>
    <xf numFmtId="0" fontId="5" fillId="3" borderId="14" xfId="0" applyFont="1" applyFill="1" applyBorder="1" applyAlignment="1" applyProtection="1">
      <alignment horizontal="center" vertical="center" textRotation="90"/>
    </xf>
    <xf numFmtId="0" fontId="5" fillId="3" borderId="0" xfId="0" applyFont="1" applyFill="1" applyBorder="1" applyAlignment="1" applyProtection="1">
      <alignment horizontal="center" vertical="center" textRotation="90"/>
    </xf>
    <xf numFmtId="0" fontId="5" fillId="3" borderId="13" xfId="0" applyFont="1" applyFill="1" applyBorder="1" applyAlignment="1" applyProtection="1">
      <alignment horizontal="center" vertical="center" textRotation="90"/>
    </xf>
    <xf numFmtId="0" fontId="5" fillId="2" borderId="33" xfId="0" applyFont="1" applyFill="1" applyBorder="1" applyAlignment="1" applyProtection="1">
      <alignment horizontal="center" vertical="center"/>
    </xf>
    <xf numFmtId="0" fontId="5" fillId="2" borderId="34" xfId="0" applyFont="1" applyFill="1" applyBorder="1" applyAlignment="1" applyProtection="1">
      <alignment horizontal="center" vertical="center"/>
    </xf>
    <xf numFmtId="167" fontId="5" fillId="5" borderId="2" xfId="0" applyNumberFormat="1" applyFont="1" applyFill="1" applyBorder="1" applyAlignment="1" applyProtection="1">
      <alignment horizontal="center" vertical="center" wrapText="1"/>
    </xf>
    <xf numFmtId="167" fontId="5" fillId="5" borderId="5" xfId="0" applyNumberFormat="1" applyFont="1" applyFill="1" applyBorder="1" applyAlignment="1" applyProtection="1">
      <alignment horizontal="center" vertical="center" wrapText="1"/>
    </xf>
    <xf numFmtId="167" fontId="5" fillId="5" borderId="7" xfId="0" applyNumberFormat="1" applyFont="1" applyFill="1" applyBorder="1" applyAlignment="1" applyProtection="1">
      <alignment horizontal="center" vertical="center" wrapText="1"/>
    </xf>
    <xf numFmtId="0" fontId="9" fillId="2" borderId="51" xfId="0" applyFont="1" applyFill="1" applyBorder="1" applyAlignment="1" applyProtection="1">
      <alignment horizontal="center" vertical="center" wrapText="1"/>
    </xf>
    <xf numFmtId="0" fontId="9" fillId="2" borderId="26" xfId="0" applyFont="1" applyFill="1" applyBorder="1" applyAlignment="1" applyProtection="1">
      <alignment horizontal="center" vertical="center" wrapText="1"/>
    </xf>
    <xf numFmtId="164" fontId="5" fillId="0" borderId="33" xfId="0" applyNumberFormat="1" applyFont="1" applyFill="1" applyBorder="1" applyAlignment="1" applyProtection="1">
      <alignment horizontal="center" vertical="center"/>
    </xf>
    <xf numFmtId="164" fontId="5" fillId="0" borderId="16" xfId="0" applyNumberFormat="1" applyFont="1" applyFill="1" applyBorder="1" applyAlignment="1" applyProtection="1">
      <alignment horizontal="center" vertical="center"/>
    </xf>
    <xf numFmtId="164" fontId="5" fillId="0" borderId="35" xfId="0" applyNumberFormat="1" applyFont="1" applyFill="1" applyBorder="1" applyAlignment="1" applyProtection="1">
      <alignment horizontal="center" vertical="center"/>
    </xf>
    <xf numFmtId="164" fontId="5" fillId="0" borderId="38" xfId="0" applyNumberFormat="1" applyFont="1" applyFill="1" applyBorder="1" applyAlignment="1" applyProtection="1">
      <alignment horizontal="center" vertical="center"/>
    </xf>
    <xf numFmtId="164" fontId="5" fillId="0" borderId="44" xfId="0" applyNumberFormat="1" applyFont="1" applyFill="1" applyBorder="1" applyAlignment="1" applyProtection="1">
      <alignment horizontal="center" vertical="center"/>
    </xf>
    <xf numFmtId="164" fontId="5" fillId="0" borderId="39" xfId="0" applyNumberFormat="1" applyFont="1" applyFill="1" applyBorder="1" applyAlignment="1" applyProtection="1">
      <alignment horizontal="center" vertical="center"/>
    </xf>
    <xf numFmtId="49" fontId="5" fillId="5" borderId="2" xfId="0" applyNumberFormat="1" applyFont="1" applyFill="1" applyBorder="1" applyAlignment="1" applyProtection="1">
      <alignment horizontal="center" vertical="center" wrapText="1"/>
    </xf>
    <xf numFmtId="0" fontId="5" fillId="5" borderId="5" xfId="0" applyNumberFormat="1" applyFont="1" applyFill="1" applyBorder="1" applyAlignment="1" applyProtection="1">
      <alignment horizontal="center" vertical="center" wrapText="1"/>
    </xf>
    <xf numFmtId="0" fontId="5" fillId="5" borderId="7" xfId="0" applyNumberFormat="1" applyFont="1" applyFill="1" applyBorder="1" applyAlignment="1" applyProtection="1">
      <alignment horizontal="center" vertical="center" wrapText="1"/>
    </xf>
    <xf numFmtId="0" fontId="6" fillId="0" borderId="29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30" xfId="0" applyFont="1" applyBorder="1" applyAlignment="1" applyProtection="1">
      <alignment horizontal="left" vertical="center"/>
    </xf>
    <xf numFmtId="0" fontId="5" fillId="0" borderId="19" xfId="0" applyFont="1" applyBorder="1" applyAlignment="1" applyProtection="1">
      <alignment horizontal="left" vertical="center"/>
    </xf>
    <xf numFmtId="0" fontId="5" fillId="0" borderId="30" xfId="0" applyFont="1" applyBorder="1" applyAlignment="1" applyProtection="1">
      <alignment horizontal="left" vertical="center"/>
    </xf>
    <xf numFmtId="0" fontId="5" fillId="0" borderId="21" xfId="0" applyFont="1" applyBorder="1" applyAlignment="1" applyProtection="1">
      <alignment horizontal="left" vertical="center"/>
    </xf>
    <xf numFmtId="0" fontId="5" fillId="0" borderId="28" xfId="0" applyFont="1" applyBorder="1" applyAlignment="1" applyProtection="1">
      <alignment horizontal="left" vertical="center"/>
    </xf>
    <xf numFmtId="0" fontId="3" fillId="0" borderId="21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3" fillId="0" borderId="19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left" vertical="center"/>
    </xf>
    <xf numFmtId="0" fontId="6" fillId="2" borderId="26" xfId="0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40" xfId="0" applyFont="1" applyBorder="1" applyAlignment="1" applyProtection="1">
      <alignment horizontal="center" vertical="center" wrapText="1"/>
    </xf>
    <xf numFmtId="0" fontId="5" fillId="0" borderId="41" xfId="0" applyFont="1" applyBorder="1" applyAlignment="1" applyProtection="1">
      <alignment horizontal="center" vertical="center" wrapText="1"/>
    </xf>
    <xf numFmtId="0" fontId="5" fillId="0" borderId="43" xfId="0" applyFont="1" applyBorder="1" applyAlignment="1" applyProtection="1">
      <alignment horizontal="center" vertical="center" wrapText="1"/>
    </xf>
    <xf numFmtId="0" fontId="4" fillId="0" borderId="21" xfId="0" applyFont="1" applyBorder="1" applyAlignment="1" applyProtection="1">
      <alignment horizontal="left" vertical="center"/>
    </xf>
    <xf numFmtId="0" fontId="0" fillId="0" borderId="21" xfId="0" applyBorder="1" applyAlignment="1" applyProtection="1">
      <alignment horizontal="left" vertical="center"/>
    </xf>
    <xf numFmtId="0" fontId="0" fillId="0" borderId="22" xfId="0" applyBorder="1" applyAlignment="1" applyProtection="1">
      <alignment horizontal="left" vertical="center"/>
    </xf>
    <xf numFmtId="0" fontId="0" fillId="0" borderId="28" xfId="0" applyBorder="1" applyAlignment="1" applyProtection="1">
      <alignment horizontal="left" vertical="center"/>
    </xf>
    <xf numFmtId="0" fontId="5" fillId="0" borderId="44" xfId="0" applyFont="1" applyBorder="1" applyAlignment="1" applyProtection="1">
      <alignment horizontal="center" vertical="center" wrapText="1"/>
    </xf>
    <xf numFmtId="0" fontId="5" fillId="0" borderId="45" xfId="0" applyFont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left" vertical="center"/>
    </xf>
    <xf numFmtId="0" fontId="36" fillId="15" borderId="0" xfId="0" applyFont="1" applyFill="1" applyAlignment="1" applyProtection="1">
      <alignment horizontal="center" vertical="center"/>
    </xf>
    <xf numFmtId="0" fontId="0" fillId="0" borderId="14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37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5" fillId="0" borderId="14" xfId="0" applyFont="1" applyFill="1" applyBorder="1" applyAlignment="1" applyProtection="1">
      <alignment horizontal="center" vertical="center" textRotation="90"/>
    </xf>
    <xf numFmtId="0" fontId="5" fillId="0" borderId="0" xfId="0" applyFont="1" applyFill="1" applyBorder="1" applyAlignment="1" applyProtection="1">
      <alignment horizontal="center" vertical="center" textRotation="90"/>
    </xf>
    <xf numFmtId="0" fontId="5" fillId="0" borderId="13" xfId="0" applyFont="1" applyFill="1" applyBorder="1" applyAlignment="1" applyProtection="1">
      <alignment horizontal="center" vertical="center" textRotation="90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38" xfId="0" applyFont="1" applyFill="1" applyBorder="1" applyAlignment="1" applyProtection="1">
      <alignment horizontal="center" vertical="center" textRotation="90"/>
    </xf>
    <xf numFmtId="0" fontId="5" fillId="0" borderId="39" xfId="0" applyFont="1" applyFill="1" applyBorder="1" applyAlignment="1" applyProtection="1">
      <alignment horizontal="center" vertical="center" textRotation="90"/>
    </xf>
    <xf numFmtId="164" fontId="5" fillId="0" borderId="4" xfId="0" applyNumberFormat="1" applyFont="1" applyFill="1" applyBorder="1" applyAlignment="1" applyProtection="1">
      <alignment horizontal="center" vertical="center"/>
    </xf>
    <xf numFmtId="164" fontId="5" fillId="0" borderId="6" xfId="0" applyNumberFormat="1" applyFont="1" applyFill="1" applyBorder="1" applyAlignment="1" applyProtection="1">
      <alignment horizontal="center" vertical="center"/>
    </xf>
    <xf numFmtId="164" fontId="5" fillId="0" borderId="9" xfId="0" applyNumberFormat="1" applyFont="1" applyFill="1" applyBorder="1" applyAlignment="1" applyProtection="1">
      <alignment horizontal="center" vertical="center"/>
    </xf>
    <xf numFmtId="167" fontId="5" fillId="4" borderId="2" xfId="0" applyNumberFormat="1" applyFont="1" applyFill="1" applyBorder="1" applyAlignment="1" applyProtection="1">
      <alignment horizontal="center" vertical="center" wrapText="1"/>
    </xf>
    <xf numFmtId="167" fontId="5" fillId="4" borderId="5" xfId="0" applyNumberFormat="1" applyFont="1" applyFill="1" applyBorder="1" applyAlignment="1" applyProtection="1">
      <alignment horizontal="center" vertical="center" wrapText="1"/>
    </xf>
    <xf numFmtId="167" fontId="5" fillId="4" borderId="7" xfId="0" applyNumberFormat="1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left" vertical="center"/>
    </xf>
    <xf numFmtId="164" fontId="0" fillId="0" borderId="1" xfId="0" applyNumberFormat="1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8" fillId="3" borderId="5" xfId="0" applyFont="1" applyFill="1" applyBorder="1" applyAlignment="1" applyProtection="1">
      <alignment horizontal="left" vertical="center"/>
    </xf>
    <xf numFmtId="0" fontId="8" fillId="3" borderId="1" xfId="0" applyFont="1" applyFill="1" applyBorder="1" applyAlignment="1" applyProtection="1">
      <alignment horizontal="left" vertical="center"/>
    </xf>
    <xf numFmtId="164" fontId="6" fillId="3" borderId="1" xfId="0" applyNumberFormat="1" applyFont="1" applyFill="1" applyBorder="1" applyAlignment="1" applyProtection="1">
      <alignment horizontal="center"/>
    </xf>
    <xf numFmtId="0" fontId="6" fillId="3" borderId="6" xfId="0" applyFont="1" applyFill="1" applyBorder="1" applyAlignment="1" applyProtection="1">
      <alignment horizontal="center"/>
    </xf>
    <xf numFmtId="0" fontId="0" fillId="0" borderId="0" xfId="0" applyAlignment="1" applyProtection="1">
      <alignment horizontal="right" vertical="center"/>
    </xf>
    <xf numFmtId="164" fontId="6" fillId="3" borderId="6" xfId="0" applyNumberFormat="1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0" fillId="0" borderId="5" xfId="0" applyBorder="1" applyAlignment="1" applyProtection="1">
      <alignment horizontal="left"/>
    </xf>
    <xf numFmtId="0" fontId="0" fillId="0" borderId="1" xfId="0" applyBorder="1" applyAlignment="1" applyProtection="1">
      <alignment horizontal="left"/>
    </xf>
    <xf numFmtId="165" fontId="0" fillId="0" borderId="1" xfId="0" applyNumberFormat="1" applyBorder="1" applyAlignment="1" applyProtection="1">
      <alignment horizontal="center"/>
    </xf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165" fontId="0" fillId="0" borderId="8" xfId="0" applyNumberFormat="1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left" vertical="center"/>
    </xf>
    <xf numFmtId="0" fontId="8" fillId="0" borderId="3" xfId="0" applyFont="1" applyFill="1" applyBorder="1" applyAlignment="1" applyProtection="1">
      <alignment horizontal="left" vertical="center"/>
    </xf>
    <xf numFmtId="164" fontId="0" fillId="0" borderId="3" xfId="0" applyNumberForma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24" fillId="14" borderId="0" xfId="1" applyFont="1" applyFill="1" applyAlignment="1" applyProtection="1">
      <alignment horizontal="center" vertical="center" wrapText="1"/>
    </xf>
    <xf numFmtId="0" fontId="0" fillId="10" borderId="0" xfId="0" applyFill="1"/>
    <xf numFmtId="0" fontId="34" fillId="14" borderId="0" xfId="1" applyFont="1" applyFill="1" applyAlignment="1">
      <alignment horizontal="center" vertical="center" wrapText="1"/>
    </xf>
    <xf numFmtId="0" fontId="22" fillId="13" borderId="0" xfId="1" applyFont="1" applyFill="1" applyAlignment="1">
      <alignment horizontal="center" vertical="center"/>
    </xf>
    <xf numFmtId="0" fontId="25" fillId="11" borderId="0" xfId="1" applyFont="1" applyFill="1" applyAlignment="1">
      <alignment horizontal="center" vertical="center" wrapText="1"/>
    </xf>
    <xf numFmtId="0" fontId="25" fillId="11" borderId="0" xfId="1" applyFont="1" applyFill="1" applyAlignment="1">
      <alignment horizontal="center" vertical="center"/>
    </xf>
    <xf numFmtId="0" fontId="23" fillId="11" borderId="0" xfId="1" applyFont="1" applyFill="1" applyAlignment="1">
      <alignment horizontal="center" vertical="center"/>
    </xf>
    <xf numFmtId="0" fontId="39" fillId="13" borderId="0" xfId="1" applyFont="1" applyFill="1" applyAlignment="1">
      <alignment horizontal="center" vertical="center"/>
    </xf>
    <xf numFmtId="0" fontId="14" fillId="0" borderId="14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16" xfId="0" applyFont="1" applyBorder="1" applyAlignment="1" applyProtection="1">
      <alignment horizontal="center"/>
    </xf>
    <xf numFmtId="0" fontId="0" fillId="0" borderId="13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14" fillId="0" borderId="37" xfId="0" applyFont="1" applyBorder="1" applyAlignment="1" applyProtection="1">
      <alignment horizontal="right" vertical="center"/>
    </xf>
    <xf numFmtId="0" fontId="14" fillId="0" borderId="13" xfId="0" applyFont="1" applyBorder="1" applyAlignment="1" applyProtection="1">
      <alignment horizontal="right" vertical="center"/>
    </xf>
    <xf numFmtId="0" fontId="5" fillId="0" borderId="1" xfId="0" applyFont="1" applyBorder="1" applyAlignment="1" applyProtection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37" xfId="0" applyFont="1" applyBorder="1" applyAlignment="1">
      <alignment horizontal="right" vertical="center"/>
    </xf>
    <xf numFmtId="0" fontId="14" fillId="0" borderId="13" xfId="0" applyFont="1" applyBorder="1" applyAlignment="1">
      <alignment horizontal="right" vertical="center"/>
    </xf>
    <xf numFmtId="0" fontId="0" fillId="0" borderId="2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7" fillId="0" borderId="36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7" fillId="0" borderId="37" xfId="0" applyFont="1" applyBorder="1" applyAlignment="1">
      <alignment horizontal="right" vertical="center"/>
    </xf>
    <xf numFmtId="0" fontId="7" fillId="0" borderId="13" xfId="0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0" fillId="0" borderId="14" xfId="0" applyBorder="1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</cellXfs>
  <cellStyles count="2">
    <cellStyle name="Köprü" xfId="1" builtinId="8"/>
    <cellStyle name="Normal" xfId="0" builtinId="0"/>
  </cellStyles>
  <dxfs count="102">
    <dxf>
      <font>
        <color theme="0" tint="-4.9989318521683403E-2"/>
      </font>
      <fill>
        <patternFill>
          <bgColor rgb="FFFF0000"/>
        </patternFill>
      </fill>
    </dxf>
    <dxf>
      <font>
        <color theme="0" tint="-4.9989318521683403E-2"/>
      </font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4747"/>
        </patternFill>
      </fill>
    </dxf>
  </dxfs>
  <tableStyles count="0" defaultTableStyle="TableStyleMedium2" defaultPivotStyle="PivotStyleMedium9"/>
  <colors>
    <mruColors>
      <color rgb="FFFDFDFD"/>
      <color rgb="FFFF0000"/>
      <color rgb="FFCC0000"/>
      <color rgb="FFFF0066"/>
      <color rgb="FFFF2D2D"/>
      <color rgb="FFF8F8F8"/>
      <color rgb="FFFF6600"/>
      <color rgb="FFFF5050"/>
      <color rgb="FFFF4747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6572565672338107E-2"/>
          <c:y val="4.6709129511677279E-2"/>
          <c:w val="0.92891715621399806"/>
          <c:h val="0.7576501663406723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'Grafik 1'!$C$3</c:f>
              <c:strCache>
                <c:ptCount val="1"/>
                <c:pt idx="0">
                  <c:v>Aktif Tüketim (Kw/h)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'Grafik 1'!$B$4:$B$15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1'!$C$4:$C$15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'Grafik 1'!$D$3</c:f>
              <c:strCache>
                <c:ptCount val="1"/>
                <c:pt idx="0">
                  <c:v>Endüktif Tüketim (Kvar)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'Grafik 1'!$B$4:$B$15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1'!$D$4:$D$15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'Grafik 1'!$E$3</c:f>
              <c:strCache>
                <c:ptCount val="1"/>
                <c:pt idx="0">
                  <c:v>Kapasitif Tüketim (Kvar)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'Grafik 1'!$B$4:$B$15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1'!$E$4:$E$15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35262400"/>
        <c:axId val="-535268928"/>
        <c:axId val="0"/>
      </c:bar3DChart>
      <c:catAx>
        <c:axId val="-5352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68928"/>
        <c:crosses val="autoZero"/>
        <c:auto val="1"/>
        <c:lblAlgn val="ctr"/>
        <c:lblOffset val="100"/>
        <c:noMultiLvlLbl val="0"/>
      </c:catAx>
      <c:valAx>
        <c:axId val="-5352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62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12" r="0.2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'Grafik 2'!$C$6</c:f>
              <c:strCache>
                <c:ptCount val="1"/>
                <c:pt idx="0">
                  <c:v>Endüktif Oran %</c:v>
                </c:pt>
              </c:strCache>
            </c:strRef>
          </c:tx>
          <c:spPr>
            <a:solidFill>
              <a:srgbClr val="CC0000"/>
            </a:solidFill>
            <a:ln>
              <a:noFill/>
            </a:ln>
            <a:effectLst/>
            <a:sp3d/>
          </c:spPr>
          <c:invertIfNegative val="0"/>
          <c:cat>
            <c:strRef>
              <c:f>'Grafik 2'!$B$7:$B$18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2'!$C$7:$C$18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'Grafik 2'!$D$6</c:f>
              <c:strCache>
                <c:ptCount val="1"/>
                <c:pt idx="0">
                  <c:v>Kapasitif Oran %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'Grafik 2'!$B$7:$B$18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2'!$D$7:$D$18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35273824"/>
        <c:axId val="-535266752"/>
        <c:axId val="0"/>
      </c:bar3DChart>
      <c:catAx>
        <c:axId val="-5352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66752"/>
        <c:crossesAt val="0"/>
        <c:auto val="1"/>
        <c:lblAlgn val="ctr"/>
        <c:lblOffset val="100"/>
        <c:noMultiLvlLbl val="0"/>
      </c:catAx>
      <c:valAx>
        <c:axId val="-53526675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73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'Grafik 3'!$C$3</c:f>
              <c:strCache>
                <c:ptCount val="1"/>
                <c:pt idx="0">
                  <c:v>Aylık Fatura Tutarı (TL)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'Grafik 3'!$B$4:$B$15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3'!$C$4:$C$15</c:f>
              <c:numCache>
                <c:formatCode>#,##0.00\ "₺"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'Grafik 3'!$D$3</c:f>
              <c:strCache>
                <c:ptCount val="1"/>
                <c:pt idx="0">
                  <c:v>Aylık Endüktif Tutar (TL)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'Grafik 3'!$B$4:$B$15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3'!$D$4:$D$15</c:f>
              <c:numCache>
                <c:formatCode>#,##0.00\ "₺"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'Grafik 3'!$E$3</c:f>
              <c:strCache>
                <c:ptCount val="1"/>
                <c:pt idx="0">
                  <c:v>Aylık Kapasitif Tutar(TL)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'Grafik 3'!$B$4:$B$15</c:f>
              <c:strCache>
                <c:ptCount val="12"/>
                <c:pt idx="0">
                  <c:v>Ocak</c:v>
                </c:pt>
                <c:pt idx="1">
                  <c:v>Şubat</c:v>
                </c:pt>
                <c:pt idx="2">
                  <c:v>Mart</c:v>
                </c:pt>
                <c:pt idx="3">
                  <c:v>Nisan</c:v>
                </c:pt>
                <c:pt idx="4">
                  <c:v>Mayıs</c:v>
                </c:pt>
                <c:pt idx="5">
                  <c:v>Haziran</c:v>
                </c:pt>
                <c:pt idx="6">
                  <c:v>Temmuz</c:v>
                </c:pt>
                <c:pt idx="7">
                  <c:v>Ağustos</c:v>
                </c:pt>
                <c:pt idx="8">
                  <c:v>Eylül</c:v>
                </c:pt>
                <c:pt idx="9">
                  <c:v>Ekim</c:v>
                </c:pt>
                <c:pt idx="10">
                  <c:v>Kasım</c:v>
                </c:pt>
                <c:pt idx="11">
                  <c:v>Aralık</c:v>
                </c:pt>
              </c:strCache>
            </c:strRef>
          </c:cat>
          <c:val>
            <c:numRef>
              <c:f>'Grafik 3'!$E$4:$E$15</c:f>
              <c:numCache>
                <c:formatCode>#,##0.00\ "₺"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35272736"/>
        <c:axId val="-535259136"/>
        <c:axId val="0"/>
      </c:bar3DChart>
      <c:catAx>
        <c:axId val="-5352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59136"/>
        <c:crosses val="autoZero"/>
        <c:auto val="1"/>
        <c:lblAlgn val="ctr"/>
        <c:lblOffset val="100"/>
        <c:noMultiLvlLbl val="0"/>
      </c:catAx>
      <c:valAx>
        <c:axId val="-53525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₺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72736"/>
        <c:crosses val="autoZero"/>
        <c:crossBetween val="between"/>
        <c:majorUnit val="250"/>
        <c:minorUnit val="5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1752287530761297E-2"/>
          <c:y val="2.6153366173221598E-2"/>
          <c:w val="0.93104338365889328"/>
          <c:h val="0.86200088076977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numFmt formatCode="#,##0.00\ &quot;₺&quot;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.00\ &quot;₺&quot;" sourceLinked="0"/>
              <c:spPr>
                <a:solidFill>
                  <a:srgbClr val="FDFDFD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'GRAFİK 4'!$A$4:$A$5</c:f>
              <c:strCache>
                <c:ptCount val="2"/>
                <c:pt idx="0">
                  <c:v>TOPLAM FATURA TUTARI</c:v>
                </c:pt>
                <c:pt idx="1">
                  <c:v>TOPLAM REAKTİF (CEZA) TUTARI</c:v>
                </c:pt>
              </c:strCache>
            </c:strRef>
          </c:cat>
          <c:val>
            <c:numRef>
              <c:f>'GRAFİK 4'!$D$4:$D$5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35260768"/>
        <c:axId val="-535272192"/>
        <c:axId val="0"/>
      </c:bar3DChart>
      <c:catAx>
        <c:axId val="-53526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72192"/>
        <c:crosses val="autoZero"/>
        <c:auto val="1"/>
        <c:lblAlgn val="ctr"/>
        <c:lblOffset val="100"/>
        <c:noMultiLvlLbl val="0"/>
      </c:catAx>
      <c:valAx>
        <c:axId val="-53527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53526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hyperlink" Target="#ANASAYFA!A1"/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hyperlink" Target="#ANASAYFA!A1"/><Relationship Id="rId1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hyperlink" Target="#ANASAYFA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2.wdp"/><Relationship Id="rId1" Type="http://schemas.openxmlformats.org/officeDocument/2006/relationships/image" Target="../media/image5.png"/><Relationship Id="rId6" Type="http://schemas.openxmlformats.org/officeDocument/2006/relationships/image" Target="../media/image4.gif"/><Relationship Id="rId5" Type="http://schemas.openxmlformats.org/officeDocument/2006/relationships/hyperlink" Target="#ANASAYFA!A1"/><Relationship Id="rId4" Type="http://schemas.microsoft.com/office/2007/relationships/hdphoto" Target="../media/hdphoto3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2.wdp"/><Relationship Id="rId1" Type="http://schemas.openxmlformats.org/officeDocument/2006/relationships/image" Target="../media/image5.png"/><Relationship Id="rId6" Type="http://schemas.openxmlformats.org/officeDocument/2006/relationships/image" Target="../media/image4.gif"/><Relationship Id="rId5" Type="http://schemas.openxmlformats.org/officeDocument/2006/relationships/hyperlink" Target="#ANASAYFA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gif"/><Relationship Id="rId1" Type="http://schemas.openxmlformats.org/officeDocument/2006/relationships/hyperlink" Target="#ANASAYF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gif"/><Relationship Id="rId1" Type="http://schemas.openxmlformats.org/officeDocument/2006/relationships/hyperlink" Target="#ANASAYF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NASAYFA!A1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4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hyperlink" Target="#ANASAYFA!A1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hyperlink" Target="#ANASAYFA!A1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169069</xdr:colOff>
      <xdr:row>0</xdr:row>
      <xdr:rowOff>104775</xdr:rowOff>
    </xdr:from>
    <xdr:to>
      <xdr:col>4</xdr:col>
      <xdr:colOff>225888</xdr:colOff>
      <xdr:row>6</xdr:row>
      <xdr:rowOff>48155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9" y="104775"/>
          <a:ext cx="2068975" cy="1169724"/>
        </a:xfrm>
        <a:prstGeom prst="rect">
          <a:avLst/>
        </a:prstGeom>
      </xdr:spPr>
    </xdr:pic>
    <xdr:clientData/>
  </xdr:twoCellAnchor>
  <xdr:twoCellAnchor editAs="oneCell">
    <xdr:from>
      <xdr:col>25</xdr:col>
      <xdr:colOff>121445</xdr:colOff>
      <xdr:row>23</xdr:row>
      <xdr:rowOff>156889</xdr:rowOff>
    </xdr:from>
    <xdr:to>
      <xdr:col>26</xdr:col>
      <xdr:colOff>235744</xdr:colOff>
      <xdr:row>26</xdr:row>
      <xdr:rowOff>38100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5195" y="4526483"/>
          <a:ext cx="721518" cy="452711"/>
        </a:xfrm>
        <a:prstGeom prst="rect">
          <a:avLst/>
        </a:prstGeom>
      </xdr:spPr>
    </xdr:pic>
    <xdr:clientData/>
  </xdr:twoCellAnchor>
  <xdr:twoCellAnchor editAs="oneCell">
    <xdr:from>
      <xdr:col>22</xdr:col>
      <xdr:colOff>440531</xdr:colOff>
      <xdr:row>1</xdr:row>
      <xdr:rowOff>19000</xdr:rowOff>
    </xdr:from>
    <xdr:to>
      <xdr:col>24</xdr:col>
      <xdr:colOff>176359</xdr:colOff>
      <xdr:row>5</xdr:row>
      <xdr:rowOff>200024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25" y="209500"/>
          <a:ext cx="950265" cy="943024"/>
        </a:xfrm>
        <a:prstGeom prst="rect">
          <a:avLst/>
        </a:prstGeom>
      </xdr:spPr>
    </xdr:pic>
    <xdr:clientData/>
  </xdr:twoCellAnchor>
  <xdr:twoCellAnchor>
    <xdr:from>
      <xdr:col>22</xdr:col>
      <xdr:colOff>21862</xdr:colOff>
      <xdr:row>4</xdr:row>
      <xdr:rowOff>1336</xdr:rowOff>
    </xdr:from>
    <xdr:to>
      <xdr:col>23</xdr:col>
      <xdr:colOff>522554</xdr:colOff>
      <xdr:row>30</xdr:row>
      <xdr:rowOff>146163</xdr:rowOff>
    </xdr:to>
    <xdr:sp macro="" textlink="">
      <xdr:nvSpPr>
        <xdr:cNvPr id="5" name="Dikdörtgen 4"/>
        <xdr:cNvSpPr/>
      </xdr:nvSpPr>
      <xdr:spPr>
        <a:xfrm rot="2572769">
          <a:off x="12963956" y="834774"/>
          <a:ext cx="1107911" cy="5204983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rtlCol="0" anchor="ctr"/>
        <a:lstStyle/>
        <a:p>
          <a:pPr algn="l"/>
          <a:r>
            <a:rPr lang="tr-TR" sz="1800" b="1">
              <a:solidFill>
                <a:srgbClr val="FF0000"/>
              </a:solidFill>
            </a:rPr>
            <a:t>BU</a:t>
          </a:r>
          <a:r>
            <a:rPr lang="tr-TR" sz="1800" b="1" baseline="0">
              <a:solidFill>
                <a:srgbClr val="FF0000"/>
              </a:solidFill>
            </a:rPr>
            <a:t>, EVeP16 FATURA ANALİZİ </a:t>
          </a:r>
          <a:r>
            <a:rPr lang="tr-TR" sz="1800" b="1" u="sng" baseline="0">
              <a:solidFill>
                <a:srgbClr val="FF0000"/>
              </a:solidFill>
            </a:rPr>
            <a:t>HER TAKVİM YILINDA</a:t>
          </a:r>
          <a:r>
            <a:rPr lang="tr-TR" sz="1800" b="1" baseline="0">
              <a:solidFill>
                <a:srgbClr val="FF0000"/>
              </a:solidFill>
            </a:rPr>
            <a:t>, EVeP16 YAZILIMINDAN </a:t>
          </a:r>
          <a:r>
            <a:rPr lang="tr-TR" sz="1800" b="1" u="sng" baseline="0">
              <a:solidFill>
                <a:srgbClr val="FF0000"/>
              </a:solidFill>
            </a:rPr>
            <a:t>YENİSİ/GÜNCELİ</a:t>
          </a:r>
          <a:r>
            <a:rPr lang="tr-TR" sz="1800" b="1" baseline="0">
              <a:solidFill>
                <a:srgbClr val="FF0000"/>
              </a:solidFill>
            </a:rPr>
            <a:t> İNDİRİLEREK KULLANILACAK VE </a:t>
          </a:r>
          <a:r>
            <a:rPr lang="tr-TR" sz="1800" b="1" u="sng" baseline="0">
              <a:solidFill>
                <a:srgbClr val="FF0000"/>
              </a:solidFill>
            </a:rPr>
            <a:t>SAKLANACAKTIR.</a:t>
          </a:r>
          <a:endParaRPr lang="tr-TR" sz="1800" b="1" u="sng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47625</xdr:rowOff>
    </xdr:from>
    <xdr:to>
      <xdr:col>20</xdr:col>
      <xdr:colOff>571500</xdr:colOff>
      <xdr:row>23</xdr:row>
      <xdr:rowOff>158750</xdr:rowOff>
    </xdr:to>
    <xdr:graphicFrame macro="">
      <xdr:nvGraphicFramePr>
        <xdr:cNvPr id="3" name="Grafi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0</xdr:colOff>
      <xdr:row>1</xdr:row>
      <xdr:rowOff>0</xdr:rowOff>
    </xdr:from>
    <xdr:to>
      <xdr:col>21</xdr:col>
      <xdr:colOff>488709</xdr:colOff>
      <xdr:row>2</xdr:row>
      <xdr:rowOff>138641</xdr:rowOff>
    </xdr:to>
    <xdr:pic>
      <xdr:nvPicPr>
        <xdr:cNvPr id="4" name="Resi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9833" y="201083"/>
          <a:ext cx="488709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31750</xdr:rowOff>
    </xdr:from>
    <xdr:to>
      <xdr:col>2</xdr:col>
      <xdr:colOff>710959</xdr:colOff>
      <xdr:row>1</xdr:row>
      <xdr:rowOff>299773</xdr:rowOff>
    </xdr:to>
    <xdr:pic>
      <xdr:nvPicPr>
        <xdr:cNvPr id="7" name="Resim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31750"/>
          <a:ext cx="488709" cy="4691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11906</xdr:colOff>
      <xdr:row>4</xdr:row>
      <xdr:rowOff>27383</xdr:rowOff>
    </xdr:from>
    <xdr:to>
      <xdr:col>20</xdr:col>
      <xdr:colOff>595312</xdr:colOff>
      <xdr:row>26</xdr:row>
      <xdr:rowOff>154780</xdr:rowOff>
    </xdr:to>
    <xdr:graphicFrame macro="">
      <xdr:nvGraphicFramePr>
        <xdr:cNvPr id="3" name="Grafi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35719</xdr:colOff>
      <xdr:row>11</xdr:row>
      <xdr:rowOff>1</xdr:rowOff>
    </xdr:from>
    <xdr:to>
      <xdr:col>2</xdr:col>
      <xdr:colOff>598059</xdr:colOff>
      <xdr:row>17</xdr:row>
      <xdr:rowOff>1</xdr:rowOff>
    </xdr:to>
    <xdr:pic>
      <xdr:nvPicPr>
        <xdr:cNvPr id="4" name="Resi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2333626"/>
          <a:ext cx="1169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80433</xdr:rowOff>
    </xdr:from>
    <xdr:to>
      <xdr:col>1</xdr:col>
      <xdr:colOff>1957056</xdr:colOff>
      <xdr:row>6</xdr:row>
      <xdr:rowOff>90488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33"/>
          <a:ext cx="2076119" cy="1164961"/>
        </a:xfrm>
        <a:prstGeom prst="rect">
          <a:avLst/>
        </a:prstGeom>
      </xdr:spPr>
    </xdr:pic>
    <xdr:clientData/>
  </xdr:twoCellAnchor>
  <xdr:twoCellAnchor editAs="oneCell">
    <xdr:from>
      <xdr:col>17</xdr:col>
      <xdr:colOff>71438</xdr:colOff>
      <xdr:row>23</xdr:row>
      <xdr:rowOff>179333</xdr:rowOff>
    </xdr:from>
    <xdr:to>
      <xdr:col>19</xdr:col>
      <xdr:colOff>38101</xdr:colOff>
      <xdr:row>28</xdr:row>
      <xdr:rowOff>116680</xdr:rowOff>
    </xdr:to>
    <xdr:pic>
      <xdr:nvPicPr>
        <xdr:cNvPr id="4" name="Resi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2219" y="5013271"/>
          <a:ext cx="1181101" cy="1127972"/>
        </a:xfrm>
        <a:prstGeom prst="rect">
          <a:avLst/>
        </a:prstGeom>
      </xdr:spPr>
    </xdr:pic>
    <xdr:clientData/>
  </xdr:twoCellAnchor>
  <xdr:twoCellAnchor>
    <xdr:from>
      <xdr:col>1</xdr:col>
      <xdr:colOff>1636567</xdr:colOff>
      <xdr:row>24</xdr:row>
      <xdr:rowOff>69272</xdr:rowOff>
    </xdr:from>
    <xdr:to>
      <xdr:col>1</xdr:col>
      <xdr:colOff>1996567</xdr:colOff>
      <xdr:row>26</xdr:row>
      <xdr:rowOff>56931</xdr:rowOff>
    </xdr:to>
    <xdr:sp macro="" textlink="">
      <xdr:nvSpPr>
        <xdr:cNvPr id="5" name="Oval 4"/>
        <xdr:cNvSpPr/>
      </xdr:nvSpPr>
      <xdr:spPr>
        <a:xfrm>
          <a:off x="1757794" y="5195454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1</a:t>
          </a:r>
        </a:p>
      </xdr:txBody>
    </xdr:sp>
    <xdr:clientData/>
  </xdr:twoCellAnchor>
  <xdr:twoCellAnchor>
    <xdr:from>
      <xdr:col>4</xdr:col>
      <xdr:colOff>1645226</xdr:colOff>
      <xdr:row>24</xdr:row>
      <xdr:rowOff>69272</xdr:rowOff>
    </xdr:from>
    <xdr:to>
      <xdr:col>4</xdr:col>
      <xdr:colOff>2005226</xdr:colOff>
      <xdr:row>26</xdr:row>
      <xdr:rowOff>56931</xdr:rowOff>
    </xdr:to>
    <xdr:sp macro="" textlink="">
      <xdr:nvSpPr>
        <xdr:cNvPr id="6" name="Oval 5"/>
        <xdr:cNvSpPr/>
      </xdr:nvSpPr>
      <xdr:spPr>
        <a:xfrm>
          <a:off x="4970317" y="5195454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2</a:t>
          </a:r>
        </a:p>
      </xdr:txBody>
    </xdr:sp>
    <xdr:clientData/>
  </xdr:twoCellAnchor>
  <xdr:twoCellAnchor>
    <xdr:from>
      <xdr:col>7</xdr:col>
      <xdr:colOff>1636566</xdr:colOff>
      <xdr:row>24</xdr:row>
      <xdr:rowOff>69272</xdr:rowOff>
    </xdr:from>
    <xdr:to>
      <xdr:col>7</xdr:col>
      <xdr:colOff>1996566</xdr:colOff>
      <xdr:row>26</xdr:row>
      <xdr:rowOff>56931</xdr:rowOff>
    </xdr:to>
    <xdr:sp macro="" textlink="">
      <xdr:nvSpPr>
        <xdr:cNvPr id="7" name="Oval 6"/>
        <xdr:cNvSpPr/>
      </xdr:nvSpPr>
      <xdr:spPr>
        <a:xfrm>
          <a:off x="8174180" y="5195454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3</a:t>
          </a:r>
        </a:p>
      </xdr:txBody>
    </xdr:sp>
    <xdr:clientData/>
  </xdr:twoCellAnchor>
  <xdr:twoCellAnchor>
    <xdr:from>
      <xdr:col>10</xdr:col>
      <xdr:colOff>1636566</xdr:colOff>
      <xdr:row>24</xdr:row>
      <xdr:rowOff>51954</xdr:rowOff>
    </xdr:from>
    <xdr:to>
      <xdr:col>10</xdr:col>
      <xdr:colOff>1996566</xdr:colOff>
      <xdr:row>26</xdr:row>
      <xdr:rowOff>39613</xdr:rowOff>
    </xdr:to>
    <xdr:sp macro="" textlink="">
      <xdr:nvSpPr>
        <xdr:cNvPr id="8" name="Oval 7"/>
        <xdr:cNvSpPr/>
      </xdr:nvSpPr>
      <xdr:spPr>
        <a:xfrm>
          <a:off x="11378043" y="5178136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4</a:t>
          </a:r>
        </a:p>
      </xdr:txBody>
    </xdr:sp>
    <xdr:clientData/>
  </xdr:twoCellAnchor>
  <xdr:twoCellAnchor>
    <xdr:from>
      <xdr:col>1</xdr:col>
      <xdr:colOff>1636567</xdr:colOff>
      <xdr:row>39</xdr:row>
      <xdr:rowOff>60613</xdr:rowOff>
    </xdr:from>
    <xdr:to>
      <xdr:col>1</xdr:col>
      <xdr:colOff>1996567</xdr:colOff>
      <xdr:row>41</xdr:row>
      <xdr:rowOff>56931</xdr:rowOff>
    </xdr:to>
    <xdr:sp macro="" textlink="">
      <xdr:nvSpPr>
        <xdr:cNvPr id="9" name="Oval 8"/>
        <xdr:cNvSpPr/>
      </xdr:nvSpPr>
      <xdr:spPr>
        <a:xfrm>
          <a:off x="1757794" y="8936181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5</a:t>
          </a:r>
        </a:p>
      </xdr:txBody>
    </xdr:sp>
    <xdr:clientData/>
  </xdr:twoCellAnchor>
  <xdr:twoCellAnchor>
    <xdr:from>
      <xdr:col>4</xdr:col>
      <xdr:colOff>1636567</xdr:colOff>
      <xdr:row>39</xdr:row>
      <xdr:rowOff>60613</xdr:rowOff>
    </xdr:from>
    <xdr:to>
      <xdr:col>4</xdr:col>
      <xdr:colOff>1996567</xdr:colOff>
      <xdr:row>41</xdr:row>
      <xdr:rowOff>56931</xdr:rowOff>
    </xdr:to>
    <xdr:sp macro="" textlink="">
      <xdr:nvSpPr>
        <xdr:cNvPr id="10" name="Oval 9"/>
        <xdr:cNvSpPr/>
      </xdr:nvSpPr>
      <xdr:spPr>
        <a:xfrm>
          <a:off x="4961658" y="8936181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6</a:t>
          </a:r>
        </a:p>
      </xdr:txBody>
    </xdr:sp>
    <xdr:clientData/>
  </xdr:twoCellAnchor>
  <xdr:twoCellAnchor>
    <xdr:from>
      <xdr:col>7</xdr:col>
      <xdr:colOff>1636567</xdr:colOff>
      <xdr:row>39</xdr:row>
      <xdr:rowOff>69272</xdr:rowOff>
    </xdr:from>
    <xdr:to>
      <xdr:col>7</xdr:col>
      <xdr:colOff>1996567</xdr:colOff>
      <xdr:row>41</xdr:row>
      <xdr:rowOff>65590</xdr:rowOff>
    </xdr:to>
    <xdr:sp macro="" textlink="">
      <xdr:nvSpPr>
        <xdr:cNvPr id="11" name="Oval 10"/>
        <xdr:cNvSpPr/>
      </xdr:nvSpPr>
      <xdr:spPr>
        <a:xfrm>
          <a:off x="8174181" y="8944840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7</a:t>
          </a:r>
        </a:p>
      </xdr:txBody>
    </xdr:sp>
    <xdr:clientData/>
  </xdr:twoCellAnchor>
  <xdr:twoCellAnchor>
    <xdr:from>
      <xdr:col>10</xdr:col>
      <xdr:colOff>1636567</xdr:colOff>
      <xdr:row>39</xdr:row>
      <xdr:rowOff>60613</xdr:rowOff>
    </xdr:from>
    <xdr:to>
      <xdr:col>10</xdr:col>
      <xdr:colOff>1996567</xdr:colOff>
      <xdr:row>41</xdr:row>
      <xdr:rowOff>56931</xdr:rowOff>
    </xdr:to>
    <xdr:sp macro="" textlink="">
      <xdr:nvSpPr>
        <xdr:cNvPr id="12" name="Oval 11"/>
        <xdr:cNvSpPr/>
      </xdr:nvSpPr>
      <xdr:spPr>
        <a:xfrm>
          <a:off x="11378044" y="8936181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8</a:t>
          </a:r>
        </a:p>
      </xdr:txBody>
    </xdr:sp>
    <xdr:clientData/>
  </xdr:twoCellAnchor>
  <xdr:twoCellAnchor>
    <xdr:from>
      <xdr:col>1</xdr:col>
      <xdr:colOff>1627908</xdr:colOff>
      <xdr:row>54</xdr:row>
      <xdr:rowOff>69273</xdr:rowOff>
    </xdr:from>
    <xdr:to>
      <xdr:col>1</xdr:col>
      <xdr:colOff>1987908</xdr:colOff>
      <xdr:row>56</xdr:row>
      <xdr:rowOff>56932</xdr:rowOff>
    </xdr:to>
    <xdr:sp macro="" textlink="">
      <xdr:nvSpPr>
        <xdr:cNvPr id="13" name="Oval 12"/>
        <xdr:cNvSpPr/>
      </xdr:nvSpPr>
      <xdr:spPr>
        <a:xfrm>
          <a:off x="1749135" y="12685568"/>
          <a:ext cx="36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1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9</a:t>
          </a:r>
        </a:p>
      </xdr:txBody>
    </xdr:sp>
    <xdr:clientData/>
  </xdr:twoCellAnchor>
  <xdr:twoCellAnchor>
    <xdr:from>
      <xdr:col>4</xdr:col>
      <xdr:colOff>1567295</xdr:colOff>
      <xdr:row>54</xdr:row>
      <xdr:rowOff>60614</xdr:rowOff>
    </xdr:from>
    <xdr:to>
      <xdr:col>4</xdr:col>
      <xdr:colOff>2017295</xdr:colOff>
      <xdr:row>56</xdr:row>
      <xdr:rowOff>48273</xdr:rowOff>
    </xdr:to>
    <xdr:sp macro="" textlink="">
      <xdr:nvSpPr>
        <xdr:cNvPr id="14" name="Oval 13"/>
        <xdr:cNvSpPr/>
      </xdr:nvSpPr>
      <xdr:spPr>
        <a:xfrm>
          <a:off x="4892386" y="12676909"/>
          <a:ext cx="45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05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10</a:t>
          </a:r>
        </a:p>
      </xdr:txBody>
    </xdr:sp>
    <xdr:clientData/>
  </xdr:twoCellAnchor>
  <xdr:twoCellAnchor>
    <xdr:from>
      <xdr:col>7</xdr:col>
      <xdr:colOff>1549977</xdr:colOff>
      <xdr:row>54</xdr:row>
      <xdr:rowOff>69273</xdr:rowOff>
    </xdr:from>
    <xdr:to>
      <xdr:col>7</xdr:col>
      <xdr:colOff>1999977</xdr:colOff>
      <xdr:row>56</xdr:row>
      <xdr:rowOff>56932</xdr:rowOff>
    </xdr:to>
    <xdr:sp macro="" textlink="">
      <xdr:nvSpPr>
        <xdr:cNvPr id="17" name="Oval 16"/>
        <xdr:cNvSpPr/>
      </xdr:nvSpPr>
      <xdr:spPr>
        <a:xfrm>
          <a:off x="8087591" y="12685568"/>
          <a:ext cx="45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05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11</a:t>
          </a:r>
        </a:p>
      </xdr:txBody>
    </xdr:sp>
    <xdr:clientData/>
  </xdr:twoCellAnchor>
  <xdr:twoCellAnchor>
    <xdr:from>
      <xdr:col>10</xdr:col>
      <xdr:colOff>1549980</xdr:colOff>
      <xdr:row>54</xdr:row>
      <xdr:rowOff>69273</xdr:rowOff>
    </xdr:from>
    <xdr:to>
      <xdr:col>10</xdr:col>
      <xdr:colOff>1999980</xdr:colOff>
      <xdr:row>56</xdr:row>
      <xdr:rowOff>56932</xdr:rowOff>
    </xdr:to>
    <xdr:sp macro="" textlink="">
      <xdr:nvSpPr>
        <xdr:cNvPr id="18" name="Oval 17"/>
        <xdr:cNvSpPr/>
      </xdr:nvSpPr>
      <xdr:spPr>
        <a:xfrm>
          <a:off x="11291457" y="12685568"/>
          <a:ext cx="450000" cy="360000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r-TR" sz="105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12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250032</xdr:colOff>
      <xdr:row>1</xdr:row>
      <xdr:rowOff>74083</xdr:rowOff>
    </xdr:from>
    <xdr:to>
      <xdr:col>2</xdr:col>
      <xdr:colOff>375709</xdr:colOff>
      <xdr:row>4</xdr:row>
      <xdr:rowOff>139174</xdr:rowOff>
    </xdr:to>
    <xdr:pic>
      <xdr:nvPicPr>
        <xdr:cNvPr id="2" name="Resim 1"/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49" y="169333"/>
          <a:ext cx="765968" cy="700091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10</xdr:col>
      <xdr:colOff>282262</xdr:colOff>
      <xdr:row>1</xdr:row>
      <xdr:rowOff>34397</xdr:rowOff>
    </xdr:from>
    <xdr:to>
      <xdr:col>13</xdr:col>
      <xdr:colOff>30429</xdr:colOff>
      <xdr:row>4</xdr:row>
      <xdr:rowOff>198062</xdr:rowOff>
    </xdr:to>
    <xdr:pic>
      <xdr:nvPicPr>
        <xdr:cNvPr id="3" name="Resim 2"/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2200" y="129647"/>
          <a:ext cx="1022135" cy="806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952499</xdr:colOff>
      <xdr:row>1</xdr:row>
      <xdr:rowOff>0</xdr:rowOff>
    </xdr:from>
    <xdr:to>
      <xdr:col>18</xdr:col>
      <xdr:colOff>567268</xdr:colOff>
      <xdr:row>7</xdr:row>
      <xdr:rowOff>6139</xdr:rowOff>
    </xdr:to>
    <xdr:pic>
      <xdr:nvPicPr>
        <xdr:cNvPr id="6" name="Resim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3166" y="95250"/>
          <a:ext cx="1181101" cy="11279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250032</xdr:colOff>
      <xdr:row>1</xdr:row>
      <xdr:rowOff>74083</xdr:rowOff>
    </xdr:from>
    <xdr:to>
      <xdr:col>2</xdr:col>
      <xdr:colOff>391584</xdr:colOff>
      <xdr:row>4</xdr:row>
      <xdr:rowOff>158750</xdr:rowOff>
    </xdr:to>
    <xdr:pic>
      <xdr:nvPicPr>
        <xdr:cNvPr id="6" name="Resim 5"/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49" y="169333"/>
          <a:ext cx="765968" cy="719667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10</xdr:col>
      <xdr:colOff>185690</xdr:colOff>
      <xdr:row>1</xdr:row>
      <xdr:rowOff>34397</xdr:rowOff>
    </xdr:from>
    <xdr:to>
      <xdr:col>12</xdr:col>
      <xdr:colOff>94194</xdr:colOff>
      <xdr:row>4</xdr:row>
      <xdr:rowOff>190499</xdr:rowOff>
    </xdr:to>
    <xdr:pic>
      <xdr:nvPicPr>
        <xdr:cNvPr id="7" name="Resim 6"/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023" y="129647"/>
          <a:ext cx="1030338" cy="791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973667</xdr:colOff>
      <xdr:row>1</xdr:row>
      <xdr:rowOff>190500</xdr:rowOff>
    </xdr:from>
    <xdr:to>
      <xdr:col>18</xdr:col>
      <xdr:colOff>42334</xdr:colOff>
      <xdr:row>7</xdr:row>
      <xdr:rowOff>196639</xdr:rowOff>
    </xdr:to>
    <xdr:pic>
      <xdr:nvPicPr>
        <xdr:cNvPr id="5" name="Resi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285750"/>
          <a:ext cx="1248834" cy="11279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0</xdr:row>
      <xdr:rowOff>176893</xdr:rowOff>
    </xdr:from>
    <xdr:to>
      <xdr:col>2</xdr:col>
      <xdr:colOff>258535</xdr:colOff>
      <xdr:row>7</xdr:row>
      <xdr:rowOff>77923</xdr:rowOff>
    </xdr:to>
    <xdr:pic>
      <xdr:nvPicPr>
        <xdr:cNvPr id="3" name="Resim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176893"/>
          <a:ext cx="1292679" cy="123453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163286</xdr:colOff>
      <xdr:row>0</xdr:row>
      <xdr:rowOff>0</xdr:rowOff>
    </xdr:from>
    <xdr:to>
      <xdr:col>20</xdr:col>
      <xdr:colOff>372835</xdr:colOff>
      <xdr:row>68</xdr:row>
      <xdr:rowOff>9525</xdr:rowOff>
    </xdr:to>
    <xdr:pic>
      <xdr:nvPicPr>
        <xdr:cNvPr id="5" name="Resim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0"/>
          <a:ext cx="10619014" cy="1311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2</xdr:col>
      <xdr:colOff>19878</xdr:colOff>
      <xdr:row>6</xdr:row>
      <xdr:rowOff>104775</xdr:rowOff>
    </xdr:to>
    <xdr:pic>
      <xdr:nvPicPr>
        <xdr:cNvPr id="5" name="Resim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9075"/>
          <a:ext cx="1077153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38100</xdr:rowOff>
    </xdr:from>
    <xdr:to>
      <xdr:col>16</xdr:col>
      <xdr:colOff>314325</xdr:colOff>
      <xdr:row>52</xdr:row>
      <xdr:rowOff>142875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8100"/>
          <a:ext cx="8667750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</xdr:row>
      <xdr:rowOff>123825</xdr:rowOff>
    </xdr:from>
    <xdr:to>
      <xdr:col>4</xdr:col>
      <xdr:colOff>21100</xdr:colOff>
      <xdr:row>6</xdr:row>
      <xdr:rowOff>207699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095375"/>
          <a:ext cx="2068975" cy="1169724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</xdr:row>
      <xdr:rowOff>228600</xdr:rowOff>
    </xdr:from>
    <xdr:to>
      <xdr:col>10</xdr:col>
      <xdr:colOff>264465</xdr:colOff>
      <xdr:row>6</xdr:row>
      <xdr:rowOff>85774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1200150"/>
          <a:ext cx="950265" cy="9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11</xdr:row>
      <xdr:rowOff>57150</xdr:rowOff>
    </xdr:from>
    <xdr:to>
      <xdr:col>3</xdr:col>
      <xdr:colOff>85725</xdr:colOff>
      <xdr:row>18</xdr:row>
      <xdr:rowOff>61501</xdr:rowOff>
    </xdr:to>
    <xdr:pic>
      <xdr:nvPicPr>
        <xdr:cNvPr id="4" name="Resi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266950"/>
          <a:ext cx="962025" cy="9187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57149</xdr:rowOff>
    </xdr:from>
    <xdr:to>
      <xdr:col>19</xdr:col>
      <xdr:colOff>581025</xdr:colOff>
      <xdr:row>25</xdr:row>
      <xdr:rowOff>19050</xdr:rowOff>
    </xdr:to>
    <xdr:graphicFrame macro="">
      <xdr:nvGraphicFramePr>
        <xdr:cNvPr id="2" name="Grafi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291193</xdr:colOff>
      <xdr:row>18</xdr:row>
      <xdr:rowOff>134710</xdr:rowOff>
    </xdr:from>
    <xdr:to>
      <xdr:col>3</xdr:col>
      <xdr:colOff>394607</xdr:colOff>
      <xdr:row>25</xdr:row>
      <xdr:rowOff>99108</xdr:rowOff>
    </xdr:to>
    <xdr:pic>
      <xdr:nvPicPr>
        <xdr:cNvPr id="4" name="Resi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907" y="4135210"/>
          <a:ext cx="1328057" cy="12978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38099</xdr:colOff>
      <xdr:row>3</xdr:row>
      <xdr:rowOff>28573</xdr:rowOff>
    </xdr:from>
    <xdr:to>
      <xdr:col>22</xdr:col>
      <xdr:colOff>19050</xdr:colOff>
      <xdr:row>23</xdr:row>
      <xdr:rowOff>104774</xdr:rowOff>
    </xdr:to>
    <xdr:graphicFrame macro="">
      <xdr:nvGraphicFramePr>
        <xdr:cNvPr id="2" name="Grafi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369094</xdr:colOff>
      <xdr:row>19</xdr:row>
      <xdr:rowOff>142876</xdr:rowOff>
    </xdr:from>
    <xdr:to>
      <xdr:col>3</xdr:col>
      <xdr:colOff>273844</xdr:colOff>
      <xdr:row>25</xdr:row>
      <xdr:rowOff>62742</xdr:rowOff>
    </xdr:to>
    <xdr:pic>
      <xdr:nvPicPr>
        <xdr:cNvPr id="4" name="Resim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7" y="4060032"/>
          <a:ext cx="1107281" cy="1062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A41"/>
  <sheetViews>
    <sheetView tabSelected="1" zoomScale="80" zoomScaleNormal="80" workbookViewId="0">
      <pane ySplit="40" topLeftCell="A41" activePane="bottomLeft" state="frozen"/>
      <selection pane="bottomLeft" activeCell="F22" sqref="F22:V22"/>
    </sheetView>
  </sheetViews>
  <sheetFormatPr defaultRowHeight="15" x14ac:dyDescent="0.25"/>
  <cols>
    <col min="1" max="1" width="2.85546875" style="2" customWidth="1"/>
    <col min="2" max="16384" width="9.140625" style="2"/>
  </cols>
  <sheetData>
    <row r="1" spans="1:27" ht="21" x14ac:dyDescent="0.35">
      <c r="A1" s="39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5" customHeight="1" x14ac:dyDescent="0.25">
      <c r="A2" s="33"/>
      <c r="B2" s="33"/>
      <c r="C2" s="33"/>
      <c r="D2" s="33"/>
      <c r="E2" s="33"/>
      <c r="F2" s="168" t="s">
        <v>67</v>
      </c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33"/>
      <c r="X2" s="33"/>
      <c r="Y2" s="33"/>
      <c r="Z2" s="33"/>
      <c r="AA2" s="33"/>
    </row>
    <row r="3" spans="1:27" ht="15" customHeight="1" x14ac:dyDescent="0.25">
      <c r="A3" s="33"/>
      <c r="B3" s="33"/>
      <c r="C3" s="33"/>
      <c r="D3" s="33"/>
      <c r="E3" s="33"/>
      <c r="F3" s="168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33"/>
      <c r="X3" s="33"/>
      <c r="Y3" s="33"/>
      <c r="Z3" s="33"/>
      <c r="AA3" s="33"/>
    </row>
    <row r="4" spans="1:27" ht="15" customHeight="1" x14ac:dyDescent="0.25">
      <c r="A4" s="33"/>
      <c r="B4" s="33"/>
      <c r="C4" s="33"/>
      <c r="D4" s="33"/>
      <c r="E4" s="33"/>
      <c r="F4" s="168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33"/>
      <c r="X4" s="33"/>
      <c r="Y4" s="33"/>
      <c r="Z4" s="33"/>
      <c r="AA4" s="33"/>
    </row>
    <row r="5" spans="1:27" ht="15" customHeight="1" x14ac:dyDescent="0.25">
      <c r="A5" s="33"/>
      <c r="B5" s="33"/>
      <c r="C5" s="33"/>
      <c r="D5" s="33"/>
      <c r="E5" s="33"/>
      <c r="F5" s="168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33"/>
      <c r="X5" s="33"/>
      <c r="Y5" s="33"/>
      <c r="Z5" s="33"/>
      <c r="AA5" s="33"/>
    </row>
    <row r="6" spans="1:27" ht="15.75" customHeight="1" x14ac:dyDescent="0.25">
      <c r="A6" s="33"/>
      <c r="B6" s="33"/>
      <c r="C6" s="33"/>
      <c r="D6" s="33"/>
      <c r="E6" s="33"/>
      <c r="F6" s="168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33"/>
      <c r="X6" s="33"/>
      <c r="Y6" s="33"/>
      <c r="Z6" s="33"/>
      <c r="AA6" s="33"/>
    </row>
    <row r="7" spans="1:27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5" customHeight="1" x14ac:dyDescent="0.25">
      <c r="A8" s="33"/>
      <c r="B8" s="33"/>
      <c r="C8" s="33"/>
      <c r="D8" s="33"/>
      <c r="E8" s="33"/>
      <c r="F8" s="170" t="s">
        <v>40</v>
      </c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33"/>
      <c r="X8" s="33"/>
      <c r="Y8" s="33"/>
      <c r="Z8" s="33"/>
      <c r="AA8" s="33"/>
    </row>
    <row r="9" spans="1:27" ht="15" customHeight="1" x14ac:dyDescent="0.25">
      <c r="A9" s="33"/>
      <c r="B9" s="172" t="s">
        <v>63</v>
      </c>
      <c r="C9" s="172"/>
      <c r="D9" s="172"/>
      <c r="E9" s="40"/>
      <c r="F9" s="170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33"/>
      <c r="X9" s="33"/>
      <c r="Y9" s="33"/>
      <c r="Z9" s="33"/>
      <c r="AA9" s="33"/>
    </row>
    <row r="10" spans="1:27" ht="15" customHeight="1" x14ac:dyDescent="0.25">
      <c r="A10" s="33"/>
      <c r="B10" s="172"/>
      <c r="C10" s="172"/>
      <c r="D10" s="172"/>
      <c r="E10" s="40"/>
      <c r="F10" s="170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33"/>
      <c r="X10" s="33"/>
      <c r="Y10" s="33"/>
      <c r="Z10" s="33"/>
      <c r="AA10" s="33"/>
    </row>
    <row r="11" spans="1:27" ht="15" customHeight="1" x14ac:dyDescent="0.25">
      <c r="A11" s="33"/>
      <c r="B11" s="40"/>
      <c r="C11" s="41"/>
      <c r="D11" s="41"/>
      <c r="E11" s="40"/>
      <c r="F11" s="170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33"/>
      <c r="X11" s="33"/>
      <c r="Y11" s="33"/>
      <c r="Z11" s="33"/>
      <c r="AA11" s="33"/>
    </row>
    <row r="12" spans="1:27" ht="15" customHeight="1" x14ac:dyDescent="0.25">
      <c r="A12" s="33"/>
      <c r="B12" s="172" t="s">
        <v>64</v>
      </c>
      <c r="C12" s="172"/>
      <c r="D12" s="172"/>
      <c r="E12" s="40"/>
      <c r="F12" s="171" t="s">
        <v>115</v>
      </c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33"/>
      <c r="X12" s="33"/>
      <c r="Y12" s="33"/>
      <c r="Z12" s="33"/>
      <c r="AA12" s="33"/>
    </row>
    <row r="13" spans="1:27" ht="15.75" customHeight="1" x14ac:dyDescent="0.25">
      <c r="A13" s="33"/>
      <c r="B13" s="172"/>
      <c r="C13" s="172"/>
      <c r="D13" s="172"/>
      <c r="E13" s="40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33"/>
      <c r="X13" s="33"/>
      <c r="Y13" s="33"/>
      <c r="Z13" s="33"/>
      <c r="AA13" s="33"/>
    </row>
    <row r="14" spans="1:27" ht="15.75" customHeight="1" x14ac:dyDescent="0.25">
      <c r="A14" s="33"/>
      <c r="B14" s="40"/>
      <c r="C14" s="41"/>
      <c r="D14" s="41"/>
      <c r="E14" s="40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33"/>
      <c r="X14" s="33"/>
      <c r="Y14" s="33"/>
      <c r="Z14" s="33"/>
      <c r="AA14" s="33"/>
    </row>
    <row r="15" spans="1:27" ht="15" customHeight="1" x14ac:dyDescent="0.25">
      <c r="A15" s="33"/>
      <c r="B15" s="172" t="s">
        <v>65</v>
      </c>
      <c r="C15" s="172"/>
      <c r="D15" s="172"/>
      <c r="E15" s="40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33"/>
      <c r="X15" s="33"/>
      <c r="Y15" s="33"/>
      <c r="Z15" s="33"/>
      <c r="AA15" s="33"/>
    </row>
    <row r="16" spans="1:27" ht="15" customHeight="1" x14ac:dyDescent="0.25">
      <c r="A16" s="33"/>
      <c r="B16" s="172"/>
      <c r="C16" s="172"/>
      <c r="D16" s="172"/>
      <c r="E16" s="42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33"/>
      <c r="X16" s="33"/>
      <c r="Y16" s="33"/>
      <c r="Z16" s="33"/>
      <c r="AA16" s="33"/>
    </row>
    <row r="17" spans="1:27" ht="15" customHeight="1" x14ac:dyDescent="0.25">
      <c r="A17" s="33"/>
      <c r="B17" s="40"/>
      <c r="C17" s="41"/>
      <c r="D17" s="41"/>
      <c r="E17" s="40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33"/>
      <c r="X17" s="33"/>
      <c r="Y17" s="33"/>
      <c r="Z17" s="33"/>
      <c r="AA17" s="33"/>
    </row>
    <row r="18" spans="1:27" ht="18.75" customHeight="1" x14ac:dyDescent="0.25">
      <c r="A18" s="33"/>
      <c r="B18" s="167" t="s">
        <v>78</v>
      </c>
      <c r="C18" s="167"/>
      <c r="D18" s="167"/>
      <c r="E18" s="40"/>
      <c r="F18" s="173" t="s">
        <v>61</v>
      </c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5"/>
      <c r="W18" s="33"/>
      <c r="X18" s="33"/>
      <c r="Y18" s="33"/>
      <c r="Z18" s="33"/>
      <c r="AA18" s="33"/>
    </row>
    <row r="19" spans="1:27" ht="18" customHeight="1" x14ac:dyDescent="0.25">
      <c r="A19" s="33"/>
      <c r="B19" s="167"/>
      <c r="C19" s="167"/>
      <c r="D19" s="167"/>
      <c r="E19" s="40"/>
      <c r="F19" s="176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8"/>
      <c r="W19" s="33"/>
      <c r="X19" s="33"/>
      <c r="Y19" s="33"/>
      <c r="Z19" s="33"/>
      <c r="AA19" s="33"/>
    </row>
    <row r="20" spans="1:27" ht="13.5" customHeight="1" x14ac:dyDescent="0.3">
      <c r="A20" s="33"/>
      <c r="B20" s="33"/>
      <c r="C20" s="33"/>
      <c r="D20" s="33"/>
      <c r="E20" s="4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7.5" customHeigh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8.75" customHeight="1" x14ac:dyDescent="0.25">
      <c r="A22" s="33"/>
      <c r="B22" s="167" t="s">
        <v>79</v>
      </c>
      <c r="C22" s="167"/>
      <c r="D22" s="167"/>
      <c r="E22" s="44"/>
      <c r="F22" s="166" t="s">
        <v>77</v>
      </c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33"/>
      <c r="X22" s="33"/>
      <c r="Y22" s="33"/>
      <c r="Z22" s="33"/>
      <c r="AA22" s="33"/>
    </row>
    <row r="23" spans="1:27" ht="19.5" customHeight="1" x14ac:dyDescent="0.25">
      <c r="A23" s="33"/>
      <c r="B23" s="167"/>
      <c r="C23" s="167"/>
      <c r="D23" s="167"/>
      <c r="E23" s="44"/>
      <c r="F23" s="45"/>
      <c r="G23" s="46"/>
      <c r="H23" s="45" t="s">
        <v>85</v>
      </c>
      <c r="I23" s="46"/>
      <c r="J23" s="46"/>
      <c r="K23" s="46"/>
      <c r="L23" s="46"/>
      <c r="M23" s="45" t="s">
        <v>86</v>
      </c>
      <c r="N23" s="46"/>
      <c r="O23" s="46"/>
      <c r="P23" s="46"/>
      <c r="Q23" s="46"/>
      <c r="R23" s="46"/>
      <c r="S23" s="46"/>
      <c r="T23" s="46"/>
      <c r="U23" s="46"/>
      <c r="V23" s="46"/>
      <c r="W23" s="33"/>
      <c r="X23" s="33"/>
      <c r="Y23" s="33"/>
      <c r="Z23" s="33"/>
      <c r="AA23" s="33"/>
    </row>
    <row r="24" spans="1:27" x14ac:dyDescent="0.25">
      <c r="A24" s="33"/>
      <c r="B24" s="44"/>
      <c r="C24" s="44"/>
      <c r="D24" s="44"/>
      <c r="E24" s="44"/>
      <c r="F24" s="47"/>
      <c r="G24" s="46"/>
      <c r="H24" s="47" t="s">
        <v>84</v>
      </c>
      <c r="I24" s="46" t="s">
        <v>87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33"/>
      <c r="X24" s="33"/>
      <c r="Y24" s="33"/>
      <c r="Z24" s="33"/>
      <c r="AA24" s="33"/>
    </row>
    <row r="25" spans="1:27" x14ac:dyDescent="0.25">
      <c r="A25" s="33"/>
      <c r="B25" s="33"/>
      <c r="C25" s="33"/>
      <c r="D25" s="33"/>
      <c r="E25" s="33"/>
      <c r="F25" s="45"/>
      <c r="G25" s="46"/>
      <c r="H25" s="45" t="s">
        <v>83</v>
      </c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33"/>
      <c r="X25" s="33"/>
      <c r="Y25" s="33"/>
      <c r="Z25" s="33"/>
      <c r="AA25" s="33"/>
    </row>
    <row r="26" spans="1:27" x14ac:dyDescent="0.25">
      <c r="A26" s="33"/>
      <c r="B26" s="33"/>
      <c r="C26" s="33"/>
      <c r="D26" s="33"/>
      <c r="E26" s="33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33"/>
      <c r="X26" s="33"/>
      <c r="Y26" s="33"/>
      <c r="Z26" s="33"/>
      <c r="AA26" s="33"/>
    </row>
    <row r="27" spans="1:27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</sheetData>
  <sheetProtection algorithmName="SHA-512" hashValue="3ysz/Wj5Yxe9QfxQmvMmrHt8dpck0PrPYghH2SwlvDE6r9jYtkEccEpjuaKKPgrms34A51EUUTxitxIbrYX1oQ==" saltValue="dReUaVXE1oIJxYDdMh2SrQ==" spinCount="100000" sheet="1" objects="1" scenarios="1"/>
  <mergeCells count="10">
    <mergeCell ref="F22:V22"/>
    <mergeCell ref="B22:D23"/>
    <mergeCell ref="F2:V6"/>
    <mergeCell ref="F8:V11"/>
    <mergeCell ref="B9:D10"/>
    <mergeCell ref="B12:D13"/>
    <mergeCell ref="B15:D16"/>
    <mergeCell ref="B18:D19"/>
    <mergeCell ref="F18:V19"/>
    <mergeCell ref="F12:V17"/>
  </mergeCells>
  <hyperlinks>
    <hyperlink ref="B9:D10" location="'BİLGİ GİRİŞİ'!A1" display="BİLGİ GİRİŞİ"/>
    <hyperlink ref="B12:D13" location="'FAN 1. Sayfa'!A1" display="AYRINTILI ANALİZ"/>
    <hyperlink ref="B15:D16" location="GRAFİKLER!A1" display="GRAFİKLER"/>
    <hyperlink ref="B22:D23" location="'örnek 2'!A1" display="ÖRNEK FATURA BİLGİ GİRİŞİ - 2"/>
    <hyperlink ref="B18:D19" location="'örnek 1'!A1" display="ÖRNEK FATURA BİLGİ GİRİŞİ -1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pageSetUpPr fitToPage="1"/>
  </sheetPr>
  <dimension ref="A1:U15"/>
  <sheetViews>
    <sheetView zoomScale="90" zoomScaleNormal="90" workbookViewId="0">
      <selection activeCell="C20" sqref="C20"/>
    </sheetView>
  </sheetViews>
  <sheetFormatPr defaultRowHeight="15" x14ac:dyDescent="0.25"/>
  <cols>
    <col min="1" max="1" width="1.42578125" customWidth="1"/>
    <col min="2" max="2" width="8.85546875" customWidth="1"/>
    <col min="3" max="4" width="14" customWidth="1"/>
    <col min="5" max="5" width="13.7109375" customWidth="1"/>
    <col min="6" max="6" width="3.85546875" customWidth="1"/>
    <col min="10" max="10" width="12.85546875" customWidth="1"/>
    <col min="15" max="15" width="12.5703125" customWidth="1"/>
  </cols>
  <sheetData>
    <row r="1" spans="1:21" ht="15.75" thickBot="1" x14ac:dyDescent="0.3"/>
    <row r="2" spans="1:21" ht="25.5" customHeight="1" x14ac:dyDescent="0.3">
      <c r="G2" s="363">
        <f>'BİLGİ GİRİŞİ'!C9</f>
        <v>0</v>
      </c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5"/>
    </row>
    <row r="3" spans="1:21" ht="32.25" customHeight="1" thickBot="1" x14ac:dyDescent="0.3">
      <c r="B3" s="14">
        <f>'BİLGİ GİRİŞİ'!E19</f>
        <v>0</v>
      </c>
      <c r="C3" s="13" t="s">
        <v>53</v>
      </c>
      <c r="D3" s="13" t="s">
        <v>73</v>
      </c>
      <c r="E3" s="13" t="s">
        <v>72</v>
      </c>
      <c r="G3" s="366">
        <f>'BİLGİ GİRİŞİ'!E19</f>
        <v>0</v>
      </c>
      <c r="H3" s="367"/>
      <c r="I3" s="367"/>
      <c r="J3" s="367"/>
      <c r="K3" s="26" t="s">
        <v>70</v>
      </c>
      <c r="L3" s="26"/>
      <c r="M3" s="26"/>
      <c r="N3" s="26"/>
      <c r="O3" s="26"/>
      <c r="P3" s="26"/>
      <c r="Q3" s="26"/>
      <c r="R3" s="26"/>
      <c r="S3" s="19"/>
      <c r="T3" s="19"/>
      <c r="U3" s="20"/>
    </row>
    <row r="4" spans="1:21" x14ac:dyDescent="0.25">
      <c r="B4" s="12" t="s">
        <v>41</v>
      </c>
      <c r="C4" s="16">
        <f>'FAN 1. Sayfa'!K20</f>
        <v>0</v>
      </c>
      <c r="D4" s="16">
        <f>'FAN 1. Sayfa'!J21</f>
        <v>0</v>
      </c>
      <c r="E4" s="16">
        <f>'FAN 1. Sayfa'!J22</f>
        <v>0</v>
      </c>
    </row>
    <row r="5" spans="1:21" x14ac:dyDescent="0.25">
      <c r="B5" s="12" t="s">
        <v>52</v>
      </c>
      <c r="C5" s="16">
        <f>'FAN 1. Sayfa'!K24</f>
        <v>0</v>
      </c>
      <c r="D5" s="16">
        <f>'FAN 1. Sayfa'!J25</f>
        <v>0</v>
      </c>
      <c r="E5" s="16">
        <f>'FAN 1. Sayfa'!J26</f>
        <v>0</v>
      </c>
    </row>
    <row r="6" spans="1:21" x14ac:dyDescent="0.25">
      <c r="B6" s="12" t="s">
        <v>42</v>
      </c>
      <c r="C6" s="16">
        <f>'FAN 1. Sayfa'!K28</f>
        <v>0</v>
      </c>
      <c r="D6" s="16">
        <f>'FAN 1. Sayfa'!J29</f>
        <v>0</v>
      </c>
      <c r="E6" s="16">
        <f>'FAN 1. Sayfa'!J30</f>
        <v>0</v>
      </c>
    </row>
    <row r="7" spans="1:21" x14ac:dyDescent="0.25">
      <c r="B7" s="12" t="s">
        <v>43</v>
      </c>
      <c r="C7" s="16">
        <f>'FAN 1. Sayfa'!K32</f>
        <v>0</v>
      </c>
      <c r="D7" s="16">
        <f>'FAN 1. Sayfa'!J33</f>
        <v>0</v>
      </c>
      <c r="E7" s="16">
        <f>'FAN 1. Sayfa'!J34</f>
        <v>0</v>
      </c>
    </row>
    <row r="8" spans="1:21" x14ac:dyDescent="0.25">
      <c r="B8" s="12" t="s">
        <v>44</v>
      </c>
      <c r="C8" s="16">
        <f>'FAN 1. Sayfa'!K36</f>
        <v>0</v>
      </c>
      <c r="D8" s="16">
        <f>'FAN 1. Sayfa'!J37</f>
        <v>0</v>
      </c>
      <c r="E8" s="16">
        <f>'FAN 1. Sayfa'!J38</f>
        <v>0</v>
      </c>
    </row>
    <row r="9" spans="1:21" x14ac:dyDescent="0.25">
      <c r="A9" s="9"/>
      <c r="B9" s="12" t="s">
        <v>45</v>
      </c>
      <c r="C9" s="16">
        <f>'FAN 1. Sayfa'!K40</f>
        <v>0</v>
      </c>
      <c r="D9" s="16">
        <f>'FAN 1. Sayfa'!J41</f>
        <v>0</v>
      </c>
      <c r="E9" s="16">
        <f>'FAN 1. Sayfa'!J42</f>
        <v>0</v>
      </c>
    </row>
    <row r="10" spans="1:21" x14ac:dyDescent="0.25">
      <c r="A10" s="9"/>
      <c r="B10" s="12" t="s">
        <v>46</v>
      </c>
      <c r="C10" s="16">
        <f>'FAN  2. Sayfa'!K9</f>
        <v>0</v>
      </c>
      <c r="D10" s="16">
        <f>'FAN  2. Sayfa'!J10</f>
        <v>0</v>
      </c>
      <c r="E10" s="16">
        <f>'FAN  2. Sayfa'!J11</f>
        <v>0</v>
      </c>
    </row>
    <row r="11" spans="1:21" x14ac:dyDescent="0.25">
      <c r="A11" s="9"/>
      <c r="B11" s="12" t="s">
        <v>47</v>
      </c>
      <c r="C11" s="16">
        <f>'FAN  2. Sayfa'!K13</f>
        <v>0</v>
      </c>
      <c r="D11" s="16">
        <f>'FAN  2. Sayfa'!J14</f>
        <v>0</v>
      </c>
      <c r="E11" s="16">
        <f>'FAN  2. Sayfa'!J15</f>
        <v>0</v>
      </c>
    </row>
    <row r="12" spans="1:21" x14ac:dyDescent="0.25">
      <c r="A12" s="9"/>
      <c r="B12" s="12" t="s">
        <v>48</v>
      </c>
      <c r="C12" s="16">
        <f>'FAN  2. Sayfa'!K17</f>
        <v>0</v>
      </c>
      <c r="D12" s="16">
        <f>'FAN  2. Sayfa'!J18</f>
        <v>0</v>
      </c>
      <c r="E12" s="16">
        <f>'FAN  2. Sayfa'!J19</f>
        <v>0</v>
      </c>
    </row>
    <row r="13" spans="1:21" x14ac:dyDescent="0.25">
      <c r="A13" s="9"/>
      <c r="B13" s="12" t="s">
        <v>49</v>
      </c>
      <c r="C13" s="16">
        <f>'FAN  2. Sayfa'!K21</f>
        <v>0</v>
      </c>
      <c r="D13" s="16">
        <f>'FAN  2. Sayfa'!J22</f>
        <v>0</v>
      </c>
      <c r="E13" s="16">
        <f>'FAN  2. Sayfa'!J23</f>
        <v>0</v>
      </c>
    </row>
    <row r="14" spans="1:21" x14ac:dyDescent="0.25">
      <c r="B14" s="12" t="s">
        <v>50</v>
      </c>
      <c r="C14" s="16">
        <f>'FAN  2. Sayfa'!K25</f>
        <v>0</v>
      </c>
      <c r="D14" s="16">
        <f>'FAN  2. Sayfa'!J26</f>
        <v>0</v>
      </c>
      <c r="E14" s="16">
        <f>'FAN  2. Sayfa'!J27</f>
        <v>0</v>
      </c>
    </row>
    <row r="15" spans="1:21" x14ac:dyDescent="0.25">
      <c r="B15" s="12" t="s">
        <v>51</v>
      </c>
      <c r="C15" s="16">
        <f>'FAN  2. Sayfa'!K29</f>
        <v>0</v>
      </c>
      <c r="D15" s="16">
        <f>'FAN  2. Sayfa'!J30</f>
        <v>0</v>
      </c>
      <c r="E15" s="16">
        <f>'FAN  2. Sayfa'!J31</f>
        <v>0</v>
      </c>
    </row>
  </sheetData>
  <sheetProtection algorithmName="SHA-512" hashValue="KN6BcysyOE7I9BCUXMWTFndUqTeTczx45t30ptE3siZv1eT4Lv6JQaUxGfBx11t8rCO5NwSN7X32aX+ezoqenA==" saltValue="FsjVasw2RDBGUK9AFEdiOA==" spinCount="100000" sheet="1" objects="1" scenarios="1"/>
  <mergeCells count="2">
    <mergeCell ref="G2:U2"/>
    <mergeCell ref="G3:J3"/>
  </mergeCells>
  <pageMargins left="0.41" right="0.2" top="0.38" bottom="0.35" header="0.3" footer="0.3"/>
  <pageSetup paperSize="9" scale="97" orientation="landscape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U27"/>
  <sheetViews>
    <sheetView zoomScale="80" zoomScaleNormal="80" workbookViewId="0">
      <selection activeCell="X18" sqref="X18"/>
    </sheetView>
  </sheetViews>
  <sheetFormatPr defaultRowHeight="15" x14ac:dyDescent="0.25"/>
  <sheetData>
    <row r="1" spans="1:21" ht="15.75" thickBot="1" x14ac:dyDescent="0.3"/>
    <row r="2" spans="1:21" ht="24" customHeight="1" x14ac:dyDescent="0.25">
      <c r="A2" s="380">
        <f>'BİLGİ GİRİŞİ'!E19</f>
        <v>0</v>
      </c>
      <c r="B2" s="382" t="s">
        <v>110</v>
      </c>
      <c r="C2" s="382"/>
      <c r="D2" s="382"/>
      <c r="E2" s="383"/>
      <c r="G2" s="377">
        <f>'BİLGİ GİRİŞİ'!C9</f>
        <v>0</v>
      </c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9"/>
    </row>
    <row r="3" spans="1:21" ht="21.75" thickBot="1" x14ac:dyDescent="0.3">
      <c r="A3" s="381"/>
      <c r="B3" s="384"/>
      <c r="C3" s="384"/>
      <c r="D3" s="384"/>
      <c r="E3" s="385"/>
      <c r="G3" s="371">
        <f>'BİLGİ GİRİŞİ'!E19</f>
        <v>0</v>
      </c>
      <c r="H3" s="372"/>
      <c r="I3" s="372"/>
      <c r="J3" s="372"/>
      <c r="K3" s="375" t="s">
        <v>110</v>
      </c>
      <c r="L3" s="375"/>
      <c r="M3" s="375"/>
      <c r="N3" s="375"/>
      <c r="O3" s="375"/>
      <c r="P3" s="375"/>
      <c r="Q3" s="375"/>
      <c r="R3" s="375"/>
      <c r="S3" s="149"/>
      <c r="T3" s="149"/>
      <c r="U3" s="150"/>
    </row>
    <row r="4" spans="1:21" ht="15.75" customHeight="1" thickBot="1" x14ac:dyDescent="0.3">
      <c r="A4" s="386" t="s">
        <v>111</v>
      </c>
      <c r="B4" s="387"/>
      <c r="C4" s="388"/>
      <c r="D4" s="145">
        <f>'FAN  2. Sayfa'!J38</f>
        <v>0</v>
      </c>
      <c r="E4" s="146"/>
      <c r="G4" s="373"/>
      <c r="H4" s="374"/>
      <c r="I4" s="374"/>
      <c r="J4" s="374"/>
      <c r="K4" s="376"/>
      <c r="L4" s="376"/>
      <c r="M4" s="376"/>
      <c r="N4" s="376"/>
      <c r="O4" s="376"/>
      <c r="P4" s="376"/>
      <c r="Q4" s="376"/>
      <c r="R4" s="376"/>
      <c r="S4" s="151"/>
      <c r="T4" s="151"/>
      <c r="U4" s="152"/>
    </row>
    <row r="5" spans="1:21" ht="15.75" customHeight="1" thickBot="1" x14ac:dyDescent="0.3">
      <c r="A5" s="368" t="s">
        <v>112</v>
      </c>
      <c r="B5" s="369"/>
      <c r="C5" s="370"/>
      <c r="D5" s="147">
        <f>'FAN  2. Sayfa'!J37</f>
        <v>0</v>
      </c>
      <c r="E5" s="148"/>
      <c r="G5" s="137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9"/>
    </row>
    <row r="6" spans="1:21" x14ac:dyDescent="0.25">
      <c r="G6" s="140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141"/>
    </row>
    <row r="7" spans="1:21" x14ac:dyDescent="0.25">
      <c r="G7" s="140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141"/>
    </row>
    <row r="8" spans="1:21" x14ac:dyDescent="0.25">
      <c r="G8" s="140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141"/>
    </row>
    <row r="9" spans="1:21" x14ac:dyDescent="0.25">
      <c r="G9" s="140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141"/>
    </row>
    <row r="10" spans="1:21" x14ac:dyDescent="0.25">
      <c r="G10" s="140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1"/>
    </row>
    <row r="11" spans="1:21" x14ac:dyDescent="0.25">
      <c r="G11" s="140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1"/>
    </row>
    <row r="12" spans="1:21" x14ac:dyDescent="0.25">
      <c r="G12" s="140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1"/>
    </row>
    <row r="13" spans="1:21" x14ac:dyDescent="0.25">
      <c r="G13" s="140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1"/>
    </row>
    <row r="14" spans="1:21" x14ac:dyDescent="0.25">
      <c r="G14" s="1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1"/>
    </row>
    <row r="15" spans="1:21" x14ac:dyDescent="0.25">
      <c r="G15" s="140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1"/>
    </row>
    <row r="16" spans="1:21" x14ac:dyDescent="0.25">
      <c r="G16" s="140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1"/>
    </row>
    <row r="17" spans="7:21" x14ac:dyDescent="0.25">
      <c r="G17" s="140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1"/>
    </row>
    <row r="18" spans="7:21" x14ac:dyDescent="0.25">
      <c r="G18" s="140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141"/>
    </row>
    <row r="19" spans="7:21" x14ac:dyDescent="0.25">
      <c r="G19" s="140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141"/>
    </row>
    <row r="20" spans="7:21" x14ac:dyDescent="0.25">
      <c r="G20" s="140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141"/>
    </row>
    <row r="21" spans="7:21" x14ac:dyDescent="0.25">
      <c r="G21" s="140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141"/>
    </row>
    <row r="22" spans="7:21" x14ac:dyDescent="0.25">
      <c r="G22" s="140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141"/>
    </row>
    <row r="23" spans="7:21" x14ac:dyDescent="0.25">
      <c r="G23" s="140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141"/>
    </row>
    <row r="24" spans="7:21" x14ac:dyDescent="0.25">
      <c r="G24" s="140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141"/>
    </row>
    <row r="25" spans="7:21" x14ac:dyDescent="0.25">
      <c r="G25" s="140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141"/>
    </row>
    <row r="26" spans="7:21" x14ac:dyDescent="0.25">
      <c r="G26" s="140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141"/>
    </row>
    <row r="27" spans="7:21" ht="15.75" thickBot="1" x14ac:dyDescent="0.3">
      <c r="G27" s="142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4"/>
    </row>
  </sheetData>
  <sheetProtection algorithmName="SHA-512" hashValue="37s9aCSyb5pQBh0oxIEiPbfI679xiTasLJJQhcmsphScj/l1yc3whxv1yUPFtZTjdq07ciluQt4l3Y7GK8SzMg==" saltValue="AJIsrA79gIvU3YIMZtb1lw==" spinCount="100000" sheet="1" objects="1" scenarios="1"/>
  <mergeCells count="7">
    <mergeCell ref="A5:C5"/>
    <mergeCell ref="G3:J4"/>
    <mergeCell ref="K3:R4"/>
    <mergeCell ref="G2:U2"/>
    <mergeCell ref="A2:A3"/>
    <mergeCell ref="B2:E3"/>
    <mergeCell ref="A4:C4"/>
  </mergeCells>
  <pageMargins left="0.7" right="0.7" top="0.75" bottom="0.75" header="0.3" footer="0.3"/>
  <pageSetup paperSize="9" scale="63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Z84"/>
  <sheetViews>
    <sheetView topLeftCell="A13" zoomScale="80" zoomScaleNormal="80" workbookViewId="0">
      <selection activeCell="E19" sqref="E19:F19"/>
    </sheetView>
  </sheetViews>
  <sheetFormatPr defaultRowHeight="15" x14ac:dyDescent="0.25"/>
  <cols>
    <col min="1" max="1" width="1.85546875" style="1" customWidth="1"/>
    <col min="2" max="2" width="30.28515625" style="1" customWidth="1"/>
    <col min="3" max="3" width="16.28515625" style="1" customWidth="1"/>
    <col min="4" max="4" width="1.5703125" style="1" customWidth="1"/>
    <col min="5" max="5" width="30.42578125" style="1" customWidth="1"/>
    <col min="6" max="6" width="16.28515625" style="1" customWidth="1"/>
    <col min="7" max="7" width="1.5703125" style="1" customWidth="1"/>
    <col min="8" max="8" width="30.28515625" style="1" customWidth="1"/>
    <col min="9" max="9" width="16.28515625" style="1" customWidth="1"/>
    <col min="10" max="10" width="1.5703125" style="1" customWidth="1"/>
    <col min="11" max="11" width="30.28515625" style="1" customWidth="1"/>
    <col min="12" max="12" width="16.28515625" style="1" customWidth="1"/>
    <col min="13" max="13" width="1.7109375" style="1" customWidth="1"/>
    <col min="14" max="15" width="9.140625" style="1"/>
    <col min="16" max="17" width="2.140625" style="1" customWidth="1"/>
    <col min="18" max="19" width="9.140625" style="1"/>
    <col min="20" max="20" width="7.7109375" style="1" customWidth="1"/>
    <col min="21" max="21" width="0.28515625" style="1" customWidth="1"/>
    <col min="22" max="16384" width="9.140625" style="1"/>
  </cols>
  <sheetData>
    <row r="1" spans="1:26" ht="7.5" customHeight="1" thickBot="1" x14ac:dyDescent="0.3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33"/>
      <c r="Q1" s="33"/>
      <c r="R1" s="33"/>
      <c r="S1" s="33"/>
      <c r="T1" s="33"/>
      <c r="U1" s="53"/>
      <c r="V1" s="33"/>
      <c r="W1" s="33"/>
      <c r="X1" s="33"/>
      <c r="Y1" s="32"/>
      <c r="Z1" s="32"/>
    </row>
    <row r="2" spans="1:26" ht="26.25" customHeight="1" x14ac:dyDescent="0.25">
      <c r="A2" s="54"/>
      <c r="B2" s="55"/>
      <c r="C2" s="191" t="s">
        <v>39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3"/>
      <c r="P2" s="33"/>
      <c r="Q2" s="33"/>
      <c r="R2" s="33"/>
      <c r="S2" s="33"/>
      <c r="T2" s="33"/>
      <c r="U2" s="53"/>
      <c r="V2" s="33"/>
      <c r="W2" s="33"/>
      <c r="X2" s="33"/>
      <c r="Y2" s="33"/>
      <c r="Z2" s="33"/>
    </row>
    <row r="3" spans="1:26" ht="18.75" customHeight="1" x14ac:dyDescent="0.25">
      <c r="A3" s="54"/>
      <c r="B3" s="56"/>
      <c r="C3" s="168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94"/>
      <c r="P3" s="33"/>
      <c r="Q3" s="33"/>
      <c r="R3" s="179" t="s">
        <v>54</v>
      </c>
      <c r="S3" s="179"/>
      <c r="T3" s="33"/>
      <c r="U3" s="53"/>
      <c r="V3" s="33"/>
      <c r="W3" s="33"/>
      <c r="X3" s="33"/>
      <c r="Y3" s="33"/>
      <c r="Z3" s="33"/>
    </row>
    <row r="4" spans="1:26" ht="13.5" customHeight="1" x14ac:dyDescent="0.25">
      <c r="A4" s="54"/>
      <c r="B4" s="56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94"/>
      <c r="P4" s="33"/>
      <c r="Q4" s="33"/>
      <c r="R4" s="33"/>
      <c r="S4" s="33"/>
      <c r="T4" s="33"/>
      <c r="U4" s="53"/>
      <c r="V4" s="33"/>
      <c r="W4" s="33"/>
      <c r="X4" s="33"/>
      <c r="Y4" s="33"/>
      <c r="Z4" s="33"/>
    </row>
    <row r="5" spans="1:26" ht="18" customHeight="1" thickBot="1" x14ac:dyDescent="0.3">
      <c r="A5" s="54"/>
      <c r="B5" s="57"/>
      <c r="C5" s="16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94"/>
      <c r="P5" s="33"/>
      <c r="Q5" s="33"/>
      <c r="R5" s="179" t="s">
        <v>55</v>
      </c>
      <c r="S5" s="179"/>
      <c r="T5" s="33"/>
      <c r="U5" s="53"/>
      <c r="V5" s="33"/>
      <c r="W5" s="33"/>
      <c r="X5" s="33"/>
      <c r="Y5" s="33"/>
      <c r="Z5" s="33"/>
    </row>
    <row r="6" spans="1:26" ht="7.5" customHeight="1" thickBot="1" x14ac:dyDescent="0.3">
      <c r="A6" s="33"/>
      <c r="B6" s="33"/>
      <c r="C6" s="195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/>
      <c r="P6" s="33"/>
      <c r="Q6" s="33"/>
      <c r="R6" s="33"/>
      <c r="S6" s="33"/>
      <c r="T6" s="33"/>
      <c r="U6" s="53"/>
      <c r="V6" s="33"/>
      <c r="W6" s="33"/>
      <c r="X6" s="33"/>
      <c r="Y6" s="33"/>
      <c r="Z6" s="33"/>
    </row>
    <row r="7" spans="1:26" ht="7.5" customHeight="1" thickBot="1" x14ac:dyDescent="0.3">
      <c r="A7" s="33"/>
      <c r="B7" s="33"/>
      <c r="C7" s="58"/>
      <c r="D7" s="58"/>
      <c r="E7" s="58"/>
      <c r="F7" s="58"/>
      <c r="G7" s="59"/>
      <c r="H7" s="59"/>
      <c r="I7" s="59"/>
      <c r="J7" s="59"/>
      <c r="K7" s="59"/>
      <c r="L7" s="59"/>
      <c r="M7" s="59"/>
      <c r="N7" s="59"/>
      <c r="O7" s="59"/>
      <c r="P7" s="33"/>
      <c r="Q7" s="33"/>
      <c r="R7" s="33"/>
      <c r="S7" s="33"/>
      <c r="T7" s="33"/>
      <c r="U7" s="53"/>
      <c r="V7" s="33"/>
      <c r="W7" s="33"/>
      <c r="X7" s="33"/>
      <c r="Y7" s="33"/>
      <c r="Z7" s="33"/>
    </row>
    <row r="8" spans="1:26" ht="18.75" customHeight="1" thickBot="1" x14ac:dyDescent="0.3">
      <c r="A8" s="32"/>
      <c r="B8" s="209" t="s">
        <v>6</v>
      </c>
      <c r="C8" s="210"/>
      <c r="D8" s="210"/>
      <c r="E8" s="210"/>
      <c r="F8" s="211"/>
      <c r="G8" s="66"/>
      <c r="H8" s="186" t="s">
        <v>88</v>
      </c>
      <c r="I8" s="187"/>
      <c r="J8" s="187"/>
      <c r="K8" s="187"/>
      <c r="L8" s="187"/>
      <c r="M8" s="187"/>
      <c r="N8" s="187"/>
      <c r="O8" s="187"/>
      <c r="P8" s="60"/>
      <c r="Q8" s="60"/>
      <c r="R8" s="180" t="s">
        <v>59</v>
      </c>
      <c r="S8" s="180"/>
      <c r="T8" s="61"/>
      <c r="U8" s="62"/>
      <c r="V8" s="60"/>
      <c r="W8" s="60"/>
      <c r="X8" s="60"/>
      <c r="Y8" s="33"/>
      <c r="Z8" s="33"/>
    </row>
    <row r="9" spans="1:26" ht="20.25" customHeight="1" x14ac:dyDescent="0.25">
      <c r="A9" s="31"/>
      <c r="B9" s="86" t="s">
        <v>0</v>
      </c>
      <c r="C9" s="214"/>
      <c r="D9" s="214"/>
      <c r="E9" s="214"/>
      <c r="F9" s="215"/>
      <c r="G9" s="66"/>
      <c r="H9" s="170"/>
      <c r="I9" s="171"/>
      <c r="J9" s="171"/>
      <c r="K9" s="171"/>
      <c r="L9" s="171"/>
      <c r="M9" s="171"/>
      <c r="N9" s="171"/>
      <c r="O9" s="171"/>
      <c r="P9" s="60"/>
      <c r="Q9" s="60"/>
      <c r="R9" s="61"/>
      <c r="S9" s="61"/>
      <c r="T9" s="61"/>
      <c r="U9" s="62"/>
      <c r="V9" s="60"/>
      <c r="W9" s="60"/>
      <c r="X9" s="60"/>
      <c r="Y9" s="33"/>
      <c r="Z9" s="33"/>
    </row>
    <row r="10" spans="1:26" ht="20.25" customHeight="1" x14ac:dyDescent="0.25">
      <c r="A10" s="31"/>
      <c r="B10" s="87" t="s">
        <v>1</v>
      </c>
      <c r="C10" s="212"/>
      <c r="D10" s="212"/>
      <c r="E10" s="212"/>
      <c r="F10" s="213"/>
      <c r="G10" s="66"/>
      <c r="H10" s="170"/>
      <c r="I10" s="171"/>
      <c r="J10" s="171"/>
      <c r="K10" s="171"/>
      <c r="L10" s="171"/>
      <c r="M10" s="171"/>
      <c r="N10" s="171"/>
      <c r="O10" s="171"/>
      <c r="P10" s="60"/>
      <c r="Q10" s="60"/>
      <c r="R10" s="183" t="s">
        <v>60</v>
      </c>
      <c r="S10" s="183"/>
      <c r="T10" s="61"/>
      <c r="U10" s="62"/>
      <c r="V10" s="60"/>
      <c r="W10" s="60"/>
      <c r="X10" s="60"/>
      <c r="Y10" s="33"/>
      <c r="Z10" s="33"/>
    </row>
    <row r="11" spans="1:26" ht="20.25" customHeight="1" x14ac:dyDescent="0.25">
      <c r="A11" s="31"/>
      <c r="B11" s="87" t="s">
        <v>3</v>
      </c>
      <c r="C11" s="212"/>
      <c r="D11" s="212"/>
      <c r="E11" s="212"/>
      <c r="F11" s="213"/>
      <c r="G11" s="66"/>
      <c r="H11" s="170" t="s">
        <v>68</v>
      </c>
      <c r="I11" s="171"/>
      <c r="J11" s="171"/>
      <c r="K11" s="171"/>
      <c r="L11" s="171"/>
      <c r="M11" s="171"/>
      <c r="N11" s="171"/>
      <c r="O11" s="171"/>
      <c r="P11" s="60"/>
      <c r="Q11" s="60"/>
      <c r="R11" s="63"/>
      <c r="S11" s="63"/>
      <c r="T11" s="61"/>
      <c r="U11" s="62"/>
      <c r="V11" s="60"/>
      <c r="W11" s="60"/>
      <c r="X11" s="60"/>
      <c r="Y11" s="33"/>
      <c r="Z11" s="33"/>
    </row>
    <row r="12" spans="1:26" ht="20.25" customHeight="1" x14ac:dyDescent="0.25">
      <c r="A12" s="31"/>
      <c r="B12" s="87" t="s">
        <v>2</v>
      </c>
      <c r="C12" s="212"/>
      <c r="D12" s="212"/>
      <c r="E12" s="212"/>
      <c r="F12" s="213"/>
      <c r="G12" s="66"/>
      <c r="H12" s="170"/>
      <c r="I12" s="171"/>
      <c r="J12" s="171"/>
      <c r="K12" s="171"/>
      <c r="L12" s="171"/>
      <c r="M12" s="171"/>
      <c r="N12" s="171"/>
      <c r="O12" s="171"/>
      <c r="P12" s="60"/>
      <c r="Q12" s="60"/>
      <c r="R12" s="181" t="s">
        <v>56</v>
      </c>
      <c r="S12" s="181"/>
      <c r="T12" s="61"/>
      <c r="U12" s="62"/>
      <c r="V12" s="60"/>
      <c r="W12" s="60"/>
      <c r="X12" s="60"/>
      <c r="Y12" s="33"/>
      <c r="Z12" s="33"/>
    </row>
    <row r="13" spans="1:26" ht="20.25" customHeight="1" x14ac:dyDescent="0.25">
      <c r="A13" s="31"/>
      <c r="B13" s="87" t="s">
        <v>4</v>
      </c>
      <c r="C13" s="212"/>
      <c r="D13" s="212"/>
      <c r="E13" s="212"/>
      <c r="F13" s="213"/>
      <c r="G13" s="66"/>
      <c r="H13" s="170"/>
      <c r="I13" s="171"/>
      <c r="J13" s="171"/>
      <c r="K13" s="171"/>
      <c r="L13" s="171"/>
      <c r="M13" s="171"/>
      <c r="N13" s="171"/>
      <c r="O13" s="171"/>
      <c r="P13" s="60"/>
      <c r="Q13" s="60"/>
      <c r="R13" s="181"/>
      <c r="S13" s="181"/>
      <c r="T13" s="61"/>
      <c r="U13" s="62"/>
      <c r="V13" s="60"/>
      <c r="W13" s="60"/>
      <c r="X13" s="60"/>
      <c r="Y13" s="33"/>
      <c r="Z13" s="33"/>
    </row>
    <row r="14" spans="1:26" ht="15" customHeight="1" thickBot="1" x14ac:dyDescent="0.3">
      <c r="A14" s="31"/>
      <c r="B14" s="88" t="s">
        <v>5</v>
      </c>
      <c r="C14" s="207"/>
      <c r="D14" s="207"/>
      <c r="E14" s="207"/>
      <c r="F14" s="208"/>
      <c r="G14" s="66"/>
      <c r="H14" s="170"/>
      <c r="I14" s="171"/>
      <c r="J14" s="171"/>
      <c r="K14" s="171"/>
      <c r="L14" s="171"/>
      <c r="M14" s="171"/>
      <c r="N14" s="171"/>
      <c r="O14" s="171"/>
      <c r="P14" s="60"/>
      <c r="Q14" s="60"/>
      <c r="R14" s="64"/>
      <c r="S14" s="64"/>
      <c r="T14" s="61"/>
      <c r="U14" s="62"/>
      <c r="V14" s="60"/>
      <c r="W14" s="60"/>
      <c r="X14" s="60"/>
      <c r="Y14" s="33"/>
      <c r="Z14" s="33"/>
    </row>
    <row r="15" spans="1:26" ht="15" customHeight="1" x14ac:dyDescent="0.25">
      <c r="A15" s="31"/>
      <c r="B15" s="86" t="s">
        <v>7</v>
      </c>
      <c r="C15" s="157"/>
      <c r="D15" s="204" t="s">
        <v>28</v>
      </c>
      <c r="E15" s="204"/>
      <c r="F15" s="158"/>
      <c r="G15" s="66"/>
      <c r="H15" s="184" t="s">
        <v>116</v>
      </c>
      <c r="I15" s="184"/>
      <c r="J15" s="184"/>
      <c r="K15" s="184"/>
      <c r="L15" s="184"/>
      <c r="M15" s="184"/>
      <c r="N15" s="184"/>
      <c r="O15" s="184"/>
      <c r="P15" s="60"/>
      <c r="Q15" s="60"/>
      <c r="R15" s="181" t="s">
        <v>57</v>
      </c>
      <c r="S15" s="181"/>
      <c r="T15" s="61"/>
      <c r="U15" s="62"/>
      <c r="V15" s="60"/>
      <c r="W15" s="60"/>
      <c r="X15" s="60"/>
      <c r="Y15" s="33"/>
      <c r="Z15" s="33"/>
    </row>
    <row r="16" spans="1:26" ht="15" customHeight="1" x14ac:dyDescent="0.25">
      <c r="A16" s="31"/>
      <c r="B16" s="87" t="s">
        <v>10</v>
      </c>
      <c r="C16" s="115"/>
      <c r="D16" s="205" t="s">
        <v>25</v>
      </c>
      <c r="E16" s="205"/>
      <c r="F16" s="116">
        <v>1</v>
      </c>
      <c r="G16" s="66"/>
      <c r="H16" s="184"/>
      <c r="I16" s="184"/>
      <c r="J16" s="184"/>
      <c r="K16" s="184"/>
      <c r="L16" s="184"/>
      <c r="M16" s="184"/>
      <c r="N16" s="184"/>
      <c r="O16" s="184"/>
      <c r="P16" s="60"/>
      <c r="Q16" s="60"/>
      <c r="R16" s="181"/>
      <c r="S16" s="181"/>
      <c r="T16" s="61"/>
      <c r="U16" s="62"/>
      <c r="V16" s="60"/>
      <c r="W16" s="60"/>
      <c r="X16" s="60"/>
      <c r="Y16" s="33"/>
      <c r="Z16" s="33"/>
    </row>
    <row r="17" spans="1:26" ht="15" customHeight="1" thickBot="1" x14ac:dyDescent="0.3">
      <c r="A17" s="31"/>
      <c r="B17" s="89" t="s">
        <v>8</v>
      </c>
      <c r="C17" s="117"/>
      <c r="D17" s="206" t="s">
        <v>9</v>
      </c>
      <c r="E17" s="206"/>
      <c r="F17" s="118"/>
      <c r="G17" s="66"/>
      <c r="H17" s="184"/>
      <c r="I17" s="184"/>
      <c r="J17" s="184"/>
      <c r="K17" s="184"/>
      <c r="L17" s="184"/>
      <c r="M17" s="184"/>
      <c r="N17" s="184"/>
      <c r="O17" s="184"/>
      <c r="P17" s="60"/>
      <c r="Q17" s="60"/>
      <c r="R17" s="181"/>
      <c r="S17" s="181"/>
      <c r="T17" s="61"/>
      <c r="U17" s="62"/>
      <c r="V17" s="60"/>
      <c r="W17" s="60"/>
      <c r="X17" s="60"/>
      <c r="Y17" s="33"/>
      <c r="Z17" s="33"/>
    </row>
    <row r="18" spans="1:26" ht="8.25" customHeight="1" x14ac:dyDescent="0.25">
      <c r="A18" s="31"/>
      <c r="B18" s="66"/>
      <c r="C18" s="66"/>
      <c r="D18" s="66"/>
      <c r="E18" s="66"/>
      <c r="F18" s="66"/>
      <c r="G18" s="66"/>
      <c r="H18" s="184"/>
      <c r="I18" s="184"/>
      <c r="J18" s="184"/>
      <c r="K18" s="184"/>
      <c r="L18" s="184"/>
      <c r="M18" s="184"/>
      <c r="N18" s="184"/>
      <c r="O18" s="184"/>
      <c r="P18" s="33"/>
      <c r="Q18" s="33"/>
      <c r="R18" s="65"/>
      <c r="S18" s="65"/>
      <c r="T18" s="65"/>
      <c r="U18" s="53"/>
      <c r="V18" s="33"/>
      <c r="W18" s="33"/>
      <c r="X18" s="33"/>
      <c r="Y18" s="33"/>
      <c r="Z18" s="33"/>
    </row>
    <row r="19" spans="1:26" ht="29.25" customHeight="1" x14ac:dyDescent="0.25">
      <c r="A19" s="31"/>
      <c r="B19" s="216" t="s">
        <v>69</v>
      </c>
      <c r="C19" s="216"/>
      <c r="D19" s="66"/>
      <c r="E19" s="217"/>
      <c r="F19" s="217"/>
      <c r="G19" s="66"/>
      <c r="H19" s="184"/>
      <c r="I19" s="184"/>
      <c r="J19" s="184"/>
      <c r="K19" s="184"/>
      <c r="L19" s="184"/>
      <c r="M19" s="184"/>
      <c r="N19" s="184"/>
      <c r="O19" s="184"/>
      <c r="P19" s="33"/>
      <c r="Q19" s="33"/>
      <c r="R19" s="181" t="s">
        <v>58</v>
      </c>
      <c r="S19" s="181"/>
      <c r="T19" s="65"/>
      <c r="U19" s="53"/>
      <c r="V19" s="33"/>
      <c r="W19" s="33"/>
      <c r="X19" s="33"/>
      <c r="Y19" s="33"/>
      <c r="Z19" s="33"/>
    </row>
    <row r="20" spans="1:26" ht="9.75" customHeight="1" x14ac:dyDescent="0.25">
      <c r="A20" s="31"/>
      <c r="B20" s="66"/>
      <c r="C20" s="66"/>
      <c r="D20" s="66"/>
      <c r="E20" s="66"/>
      <c r="F20" s="66"/>
      <c r="G20" s="66"/>
      <c r="H20" s="184"/>
      <c r="I20" s="184"/>
      <c r="J20" s="184"/>
      <c r="K20" s="184"/>
      <c r="L20" s="184"/>
      <c r="M20" s="184"/>
      <c r="N20" s="184"/>
      <c r="O20" s="184"/>
      <c r="P20" s="33"/>
      <c r="Q20" s="33"/>
      <c r="R20" s="181"/>
      <c r="S20" s="181"/>
      <c r="T20" s="65"/>
      <c r="U20" s="53"/>
      <c r="V20" s="33"/>
      <c r="W20" s="33"/>
      <c r="X20" s="33"/>
      <c r="Y20" s="33"/>
      <c r="Z20" s="33"/>
    </row>
    <row r="21" spans="1:26" ht="22.5" customHeight="1" x14ac:dyDescent="0.25">
      <c r="A21" s="31"/>
      <c r="B21" s="188" t="s">
        <v>62</v>
      </c>
      <c r="C21" s="188"/>
      <c r="D21" s="66"/>
      <c r="E21" s="189"/>
      <c r="F21" s="189"/>
      <c r="G21" s="66"/>
      <c r="H21" s="184"/>
      <c r="I21" s="184"/>
      <c r="J21" s="184"/>
      <c r="K21" s="184"/>
      <c r="L21" s="184"/>
      <c r="M21" s="184"/>
      <c r="N21" s="184"/>
      <c r="O21" s="184"/>
      <c r="P21" s="33"/>
      <c r="Q21" s="33"/>
      <c r="R21" s="181"/>
      <c r="S21" s="181"/>
      <c r="T21" s="65"/>
      <c r="U21" s="53"/>
      <c r="V21" s="33"/>
      <c r="W21" s="182"/>
      <c r="X21" s="182"/>
      <c r="Y21" s="33"/>
      <c r="Z21" s="33"/>
    </row>
    <row r="22" spans="1:26" ht="8.25" customHeight="1" thickBot="1" x14ac:dyDescent="0.3">
      <c r="A22" s="31"/>
      <c r="B22" s="66"/>
      <c r="C22" s="66"/>
      <c r="D22" s="66"/>
      <c r="E22" s="66"/>
      <c r="F22" s="66"/>
      <c r="G22" s="66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2"/>
      <c r="S22" s="32"/>
      <c r="T22" s="65"/>
      <c r="U22" s="53"/>
      <c r="V22" s="33"/>
      <c r="W22" s="182"/>
      <c r="X22" s="182"/>
      <c r="Y22" s="33"/>
      <c r="Z22" s="33"/>
    </row>
    <row r="23" spans="1:26" ht="22.5" customHeight="1" x14ac:dyDescent="0.25">
      <c r="A23" s="31"/>
      <c r="B23" s="198" t="s">
        <v>38</v>
      </c>
      <c r="C23" s="199"/>
      <c r="D23" s="199"/>
      <c r="E23" s="199"/>
      <c r="F23" s="199"/>
      <c r="G23" s="199"/>
      <c r="H23" s="199"/>
      <c r="I23" s="199"/>
      <c r="J23" s="199"/>
      <c r="K23" s="199"/>
      <c r="L23" s="200"/>
      <c r="M23" s="33"/>
      <c r="N23" s="33"/>
      <c r="O23" s="33"/>
      <c r="P23" s="33"/>
      <c r="Q23" s="33"/>
      <c r="R23" s="32"/>
      <c r="S23" s="32"/>
      <c r="T23" s="64"/>
      <c r="U23" s="53"/>
      <c r="V23" s="33"/>
      <c r="W23" s="182"/>
      <c r="X23" s="182"/>
      <c r="Y23" s="33"/>
      <c r="Z23" s="33"/>
    </row>
    <row r="24" spans="1:26" ht="22.5" customHeight="1" thickBot="1" x14ac:dyDescent="0.3">
      <c r="A24" s="31"/>
      <c r="B24" s="201"/>
      <c r="C24" s="202"/>
      <c r="D24" s="202"/>
      <c r="E24" s="202"/>
      <c r="F24" s="202"/>
      <c r="G24" s="202"/>
      <c r="H24" s="202"/>
      <c r="I24" s="202"/>
      <c r="J24" s="202"/>
      <c r="K24" s="202"/>
      <c r="L24" s="203"/>
      <c r="M24" s="33"/>
      <c r="N24" s="33"/>
      <c r="O24" s="33"/>
      <c r="P24" s="33"/>
      <c r="Q24" s="33"/>
      <c r="R24" s="33"/>
      <c r="S24" s="33"/>
      <c r="T24" s="64"/>
      <c r="U24" s="53"/>
      <c r="V24" s="33"/>
      <c r="W24" s="33"/>
      <c r="X24" s="33"/>
      <c r="Y24" s="33"/>
      <c r="Z24" s="33"/>
    </row>
    <row r="25" spans="1:26" ht="9" customHeight="1" thickBot="1" x14ac:dyDescent="0.3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33"/>
      <c r="N25" s="33"/>
      <c r="O25" s="33"/>
      <c r="P25" s="33"/>
      <c r="Q25" s="33"/>
      <c r="R25" s="33"/>
      <c r="S25" s="33"/>
      <c r="T25" s="64"/>
      <c r="U25" s="53"/>
      <c r="V25" s="33"/>
      <c r="W25" s="33"/>
      <c r="X25" s="33"/>
      <c r="Y25" s="33"/>
      <c r="Z25" s="33"/>
    </row>
    <row r="26" spans="1:26" ht="20.25" customHeight="1" x14ac:dyDescent="0.25">
      <c r="A26" s="66"/>
      <c r="B26" s="154" t="s">
        <v>34</v>
      </c>
      <c r="C26" s="99"/>
      <c r="D26" s="68"/>
      <c r="E26" s="154" t="s">
        <v>34</v>
      </c>
      <c r="F26" s="49"/>
      <c r="G26" s="68"/>
      <c r="H26" s="154" t="s">
        <v>34</v>
      </c>
      <c r="I26" s="49"/>
      <c r="J26" s="68"/>
      <c r="K26" s="154" t="s">
        <v>34</v>
      </c>
      <c r="L26" s="49"/>
      <c r="M26" s="44"/>
      <c r="N26" s="44"/>
      <c r="O26" s="44"/>
      <c r="P26" s="33"/>
      <c r="Q26" s="33"/>
      <c r="R26" s="33"/>
      <c r="S26" s="33"/>
      <c r="T26" s="33"/>
      <c r="U26" s="53"/>
      <c r="V26" s="33"/>
      <c r="W26" s="33"/>
      <c r="X26" s="33"/>
      <c r="Y26" s="33"/>
      <c r="Z26" s="33"/>
    </row>
    <row r="27" spans="1:26" ht="20.25" customHeight="1" x14ac:dyDescent="0.25">
      <c r="A27" s="66"/>
      <c r="B27" s="90" t="s">
        <v>31</v>
      </c>
      <c r="C27" s="100"/>
      <c r="D27" s="68"/>
      <c r="E27" s="90" t="s">
        <v>31</v>
      </c>
      <c r="F27" s="50"/>
      <c r="G27" s="68"/>
      <c r="H27" s="90" t="s">
        <v>31</v>
      </c>
      <c r="I27" s="50"/>
      <c r="J27" s="68"/>
      <c r="K27" s="90" t="s">
        <v>31</v>
      </c>
      <c r="L27" s="50"/>
      <c r="M27" s="44"/>
      <c r="N27" s="44"/>
      <c r="O27" s="44"/>
      <c r="P27" s="33"/>
      <c r="Q27" s="33"/>
      <c r="R27" s="33"/>
      <c r="S27" s="33"/>
      <c r="T27" s="33"/>
      <c r="U27" s="53"/>
      <c r="V27" s="33"/>
      <c r="W27" s="33"/>
      <c r="X27" s="33"/>
      <c r="Y27" s="33"/>
      <c r="Z27" s="33"/>
    </row>
    <row r="28" spans="1:26" ht="20.25" customHeight="1" x14ac:dyDescent="0.25">
      <c r="A28" s="66"/>
      <c r="B28" s="90" t="s">
        <v>35</v>
      </c>
      <c r="C28" s="100"/>
      <c r="D28" s="68"/>
      <c r="E28" s="90" t="s">
        <v>35</v>
      </c>
      <c r="F28" s="50">
        <f>C27</f>
        <v>0</v>
      </c>
      <c r="G28" s="68"/>
      <c r="H28" s="90" t="s">
        <v>35</v>
      </c>
      <c r="I28" s="119">
        <f>F27</f>
        <v>0</v>
      </c>
      <c r="J28" s="68"/>
      <c r="K28" s="90" t="s">
        <v>35</v>
      </c>
      <c r="L28" s="119">
        <f>I27</f>
        <v>0</v>
      </c>
      <c r="M28" s="44"/>
      <c r="N28" s="44"/>
      <c r="O28" s="44"/>
      <c r="P28" s="33"/>
      <c r="Q28" s="33"/>
      <c r="R28" s="33"/>
      <c r="S28" s="33"/>
      <c r="T28" s="33"/>
      <c r="U28" s="53"/>
      <c r="V28" s="33"/>
      <c r="W28" s="33"/>
      <c r="X28" s="33"/>
      <c r="Y28" s="33"/>
      <c r="Z28" s="33"/>
    </row>
    <row r="29" spans="1:26" ht="20.25" customHeight="1" x14ac:dyDescent="0.25">
      <c r="A29" s="66"/>
      <c r="B29" s="92" t="s">
        <v>102</v>
      </c>
      <c r="C29" s="97">
        <f>(C27-C28)*F16</f>
        <v>0</v>
      </c>
      <c r="D29" s="68"/>
      <c r="E29" s="92" t="s">
        <v>102</v>
      </c>
      <c r="F29" s="97">
        <f>(F27-F28)*$F$16</f>
        <v>0</v>
      </c>
      <c r="G29" s="68"/>
      <c r="H29" s="92" t="s">
        <v>102</v>
      </c>
      <c r="I29" s="97">
        <f>(I27-I28)*$F$16</f>
        <v>0</v>
      </c>
      <c r="J29" s="68"/>
      <c r="K29" s="92" t="s">
        <v>102</v>
      </c>
      <c r="L29" s="97">
        <f>(L27-L28)*$F$16</f>
        <v>0</v>
      </c>
      <c r="M29" s="44"/>
      <c r="N29" s="44"/>
      <c r="O29" s="44"/>
      <c r="P29" s="33"/>
      <c r="Q29" s="33"/>
      <c r="R29" s="33"/>
      <c r="S29" s="33"/>
      <c r="T29" s="33"/>
      <c r="U29" s="53"/>
      <c r="V29" s="33"/>
      <c r="W29" s="33"/>
      <c r="X29" s="33"/>
      <c r="Y29" s="33"/>
      <c r="Z29" s="33"/>
    </row>
    <row r="30" spans="1:26" ht="20.25" customHeight="1" x14ac:dyDescent="0.25">
      <c r="A30" s="66"/>
      <c r="B30" s="90" t="s">
        <v>33</v>
      </c>
      <c r="C30" s="101"/>
      <c r="D30" s="68"/>
      <c r="E30" s="90" t="s">
        <v>33</v>
      </c>
      <c r="F30" s="50"/>
      <c r="G30" s="68"/>
      <c r="H30" s="90" t="s">
        <v>33</v>
      </c>
      <c r="I30" s="50"/>
      <c r="J30" s="68"/>
      <c r="K30" s="90" t="s">
        <v>33</v>
      </c>
      <c r="L30" s="50"/>
      <c r="M30" s="44"/>
      <c r="N30" s="44"/>
      <c r="O30" s="44"/>
      <c r="P30" s="33"/>
      <c r="Q30" s="33"/>
      <c r="R30" s="33"/>
      <c r="S30" s="33"/>
      <c r="T30" s="33"/>
      <c r="U30" s="53"/>
      <c r="V30" s="33"/>
      <c r="W30" s="33"/>
      <c r="X30" s="33"/>
      <c r="Y30" s="33"/>
      <c r="Z30" s="33"/>
    </row>
    <row r="31" spans="1:26" ht="20.25" customHeight="1" x14ac:dyDescent="0.25">
      <c r="A31" s="66"/>
      <c r="B31" s="90" t="s">
        <v>36</v>
      </c>
      <c r="C31" s="101"/>
      <c r="D31" s="68"/>
      <c r="E31" s="90" t="s">
        <v>36</v>
      </c>
      <c r="F31" s="50">
        <f>C30</f>
        <v>0</v>
      </c>
      <c r="G31" s="68"/>
      <c r="H31" s="90" t="s">
        <v>36</v>
      </c>
      <c r="I31" s="119">
        <f>F30</f>
        <v>0</v>
      </c>
      <c r="J31" s="68"/>
      <c r="K31" s="90" t="s">
        <v>36</v>
      </c>
      <c r="L31" s="119">
        <f>I30</f>
        <v>0</v>
      </c>
      <c r="M31" s="44"/>
      <c r="N31" s="44"/>
      <c r="O31" s="44"/>
      <c r="P31" s="33"/>
      <c r="Q31" s="33"/>
      <c r="R31" s="33"/>
      <c r="S31" s="33"/>
      <c r="T31" s="33"/>
      <c r="U31" s="53"/>
      <c r="V31" s="33"/>
      <c r="W31" s="33"/>
      <c r="X31" s="33"/>
      <c r="Y31" s="33"/>
      <c r="Z31" s="33"/>
    </row>
    <row r="32" spans="1:26" ht="20.25" customHeight="1" x14ac:dyDescent="0.25">
      <c r="A32" s="66"/>
      <c r="B32" s="92" t="s">
        <v>101</v>
      </c>
      <c r="C32" s="97">
        <f>(C30-C31)*F16</f>
        <v>0</v>
      </c>
      <c r="D32" s="68"/>
      <c r="E32" s="92" t="s">
        <v>101</v>
      </c>
      <c r="F32" s="97">
        <f>(F30-F31)*$F$16</f>
        <v>0</v>
      </c>
      <c r="G32" s="68"/>
      <c r="H32" s="92" t="s">
        <v>101</v>
      </c>
      <c r="I32" s="97">
        <f>(I30-I31)*$F$16</f>
        <v>0</v>
      </c>
      <c r="J32" s="68"/>
      <c r="K32" s="92" t="s">
        <v>101</v>
      </c>
      <c r="L32" s="97">
        <f>(L30-L31)*$F$16</f>
        <v>0</v>
      </c>
      <c r="M32" s="44"/>
      <c r="N32" s="44"/>
      <c r="O32" s="44"/>
      <c r="P32" s="33"/>
      <c r="Q32" s="33"/>
      <c r="R32" s="33"/>
      <c r="S32" s="33"/>
      <c r="T32" s="33"/>
      <c r="U32" s="53"/>
      <c r="V32" s="33"/>
      <c r="W32" s="33"/>
      <c r="X32" s="33"/>
      <c r="Y32" s="33"/>
      <c r="Z32" s="33"/>
    </row>
    <row r="33" spans="1:26" ht="20.25" customHeight="1" x14ac:dyDescent="0.25">
      <c r="A33" s="66"/>
      <c r="B33" s="90" t="s">
        <v>32</v>
      </c>
      <c r="C33" s="119"/>
      <c r="D33" s="68"/>
      <c r="E33" s="90" t="s">
        <v>32</v>
      </c>
      <c r="F33" s="50"/>
      <c r="G33" s="68"/>
      <c r="H33" s="90" t="s">
        <v>32</v>
      </c>
      <c r="I33" s="50"/>
      <c r="J33" s="68"/>
      <c r="K33" s="90" t="s">
        <v>32</v>
      </c>
      <c r="L33" s="50"/>
      <c r="M33" s="44"/>
      <c r="N33" s="44"/>
      <c r="O33" s="44"/>
      <c r="P33" s="33"/>
      <c r="Q33" s="33"/>
      <c r="R33" s="33"/>
      <c r="S33" s="33"/>
      <c r="T33" s="33"/>
      <c r="U33" s="53"/>
      <c r="V33" s="33"/>
      <c r="W33" s="33"/>
      <c r="X33" s="33"/>
      <c r="Y33" s="33"/>
      <c r="Z33" s="33"/>
    </row>
    <row r="34" spans="1:26" ht="20.25" customHeight="1" x14ac:dyDescent="0.25">
      <c r="A34" s="66"/>
      <c r="B34" s="90" t="s">
        <v>37</v>
      </c>
      <c r="C34" s="119"/>
      <c r="D34" s="68"/>
      <c r="E34" s="90" t="s">
        <v>37</v>
      </c>
      <c r="F34" s="50">
        <f>C33</f>
        <v>0</v>
      </c>
      <c r="G34" s="68"/>
      <c r="H34" s="90" t="s">
        <v>37</v>
      </c>
      <c r="I34" s="119">
        <f>F33</f>
        <v>0</v>
      </c>
      <c r="J34" s="68"/>
      <c r="K34" s="90" t="s">
        <v>37</v>
      </c>
      <c r="L34" s="119">
        <f>I33</f>
        <v>0</v>
      </c>
      <c r="M34" s="44"/>
      <c r="N34" s="44"/>
      <c r="O34" s="44"/>
      <c r="P34" s="33"/>
      <c r="Q34" s="33"/>
      <c r="R34" s="33"/>
      <c r="S34" s="33"/>
      <c r="T34" s="33"/>
      <c r="U34" s="53"/>
      <c r="V34" s="33"/>
      <c r="W34" s="33"/>
      <c r="X34" s="33"/>
      <c r="Y34" s="33"/>
      <c r="Z34" s="33"/>
    </row>
    <row r="35" spans="1:26" ht="20.25" customHeight="1" x14ac:dyDescent="0.25">
      <c r="A35" s="66"/>
      <c r="B35" s="95" t="s">
        <v>100</v>
      </c>
      <c r="C35" s="98">
        <f>(C33-C34)*F16</f>
        <v>0</v>
      </c>
      <c r="D35" s="68"/>
      <c r="E35" s="95" t="s">
        <v>100</v>
      </c>
      <c r="F35" s="97">
        <f>(F33-F34)*$F$16</f>
        <v>0</v>
      </c>
      <c r="G35" s="68"/>
      <c r="H35" s="95" t="s">
        <v>100</v>
      </c>
      <c r="I35" s="97">
        <f>(I33-I34)*$F$16</f>
        <v>0</v>
      </c>
      <c r="J35" s="68"/>
      <c r="K35" s="95" t="s">
        <v>100</v>
      </c>
      <c r="L35" s="97">
        <f>(L33-L34)*$F$16</f>
        <v>0</v>
      </c>
      <c r="M35" s="44"/>
      <c r="N35" s="44"/>
      <c r="O35" s="44"/>
      <c r="P35" s="33"/>
      <c r="Q35" s="33"/>
      <c r="R35" s="33"/>
      <c r="S35" s="33"/>
      <c r="T35" s="33"/>
      <c r="U35" s="53"/>
      <c r="V35" s="33"/>
      <c r="W35" s="33"/>
      <c r="X35" s="33"/>
      <c r="Y35" s="33"/>
      <c r="Z35" s="33"/>
    </row>
    <row r="36" spans="1:26" s="102" customFormat="1" ht="20.25" customHeight="1" x14ac:dyDescent="0.25">
      <c r="A36" s="123"/>
      <c r="B36" s="93" t="s">
        <v>109</v>
      </c>
      <c r="C36" s="120"/>
      <c r="D36" s="125"/>
      <c r="E36" s="93" t="s">
        <v>109</v>
      </c>
      <c r="F36" s="120"/>
      <c r="G36" s="125"/>
      <c r="H36" s="93" t="s">
        <v>109</v>
      </c>
      <c r="I36" s="120"/>
      <c r="J36" s="125"/>
      <c r="K36" s="93" t="s">
        <v>109</v>
      </c>
      <c r="L36" s="120"/>
      <c r="M36" s="114"/>
      <c r="N36" s="114"/>
      <c r="O36" s="114"/>
      <c r="P36" s="113"/>
      <c r="Q36" s="113"/>
      <c r="R36" s="113"/>
      <c r="S36" s="113"/>
      <c r="T36" s="113"/>
      <c r="U36" s="122"/>
      <c r="V36" s="113"/>
      <c r="W36" s="113"/>
      <c r="X36" s="113"/>
      <c r="Y36" s="113"/>
      <c r="Z36" s="113"/>
    </row>
    <row r="37" spans="1:26" s="102" customFormat="1" ht="20.25" customHeight="1" x14ac:dyDescent="0.25">
      <c r="A37" s="123"/>
      <c r="B37" s="93" t="s">
        <v>98</v>
      </c>
      <c r="C37" s="120"/>
      <c r="D37" s="125"/>
      <c r="E37" s="93" t="s">
        <v>98</v>
      </c>
      <c r="F37" s="120"/>
      <c r="G37" s="125"/>
      <c r="H37" s="93" t="s">
        <v>98</v>
      </c>
      <c r="I37" s="120"/>
      <c r="J37" s="125"/>
      <c r="K37" s="93" t="s">
        <v>98</v>
      </c>
      <c r="L37" s="120"/>
      <c r="M37" s="114"/>
      <c r="N37" s="114"/>
      <c r="O37" s="114"/>
      <c r="P37" s="113"/>
      <c r="Q37" s="113"/>
      <c r="R37" s="113"/>
      <c r="S37" s="113"/>
      <c r="T37" s="113"/>
      <c r="U37" s="122"/>
      <c r="V37" s="113"/>
      <c r="W37" s="113"/>
      <c r="X37" s="113"/>
      <c r="Y37" s="113"/>
      <c r="Z37" s="113"/>
    </row>
    <row r="38" spans="1:26" ht="20.25" customHeight="1" thickBot="1" x14ac:dyDescent="0.3">
      <c r="A38" s="66"/>
      <c r="B38" s="94" t="s">
        <v>99</v>
      </c>
      <c r="C38" s="51"/>
      <c r="D38" s="68"/>
      <c r="E38" s="94" t="s">
        <v>99</v>
      </c>
      <c r="F38" s="121"/>
      <c r="G38" s="68"/>
      <c r="H38" s="94" t="s">
        <v>99</v>
      </c>
      <c r="I38" s="121"/>
      <c r="J38" s="68"/>
      <c r="K38" s="94" t="s">
        <v>99</v>
      </c>
      <c r="L38" s="121"/>
      <c r="M38" s="44"/>
      <c r="N38" s="44"/>
      <c r="O38" s="44"/>
      <c r="P38" s="33"/>
      <c r="Q38" s="33"/>
      <c r="R38" s="33"/>
      <c r="S38" s="33"/>
      <c r="T38" s="33"/>
      <c r="U38" s="53"/>
      <c r="V38" s="33"/>
      <c r="W38" s="33"/>
      <c r="X38" s="33"/>
      <c r="Y38" s="33"/>
      <c r="Z38" s="33"/>
    </row>
    <row r="39" spans="1:26" ht="20.25" customHeight="1" thickBot="1" x14ac:dyDescent="0.3">
      <c r="A39" s="66"/>
      <c r="B39" s="96" t="s">
        <v>103</v>
      </c>
      <c r="C39" s="52"/>
      <c r="D39" s="68"/>
      <c r="E39" s="96" t="s">
        <v>103</v>
      </c>
      <c r="F39" s="52"/>
      <c r="G39" s="68"/>
      <c r="H39" s="96" t="s">
        <v>103</v>
      </c>
      <c r="I39" s="52"/>
      <c r="J39" s="68"/>
      <c r="K39" s="96" t="s">
        <v>103</v>
      </c>
      <c r="L39" s="52"/>
      <c r="M39" s="44"/>
      <c r="N39" s="44"/>
      <c r="O39" s="44"/>
      <c r="P39" s="33"/>
      <c r="Q39" s="33"/>
      <c r="R39" s="33"/>
      <c r="S39" s="33"/>
      <c r="T39" s="33"/>
      <c r="U39" s="53"/>
      <c r="V39" s="33"/>
      <c r="W39" s="33"/>
      <c r="X39" s="33"/>
      <c r="Y39" s="33"/>
      <c r="Z39" s="33"/>
    </row>
    <row r="40" spans="1:26" ht="8.25" customHeight="1" thickBot="1" x14ac:dyDescent="0.3">
      <c r="A40" s="66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44"/>
      <c r="N40" s="44"/>
      <c r="O40" s="44"/>
      <c r="P40" s="33"/>
      <c r="Q40" s="33"/>
      <c r="R40" s="33"/>
      <c r="S40" s="33"/>
      <c r="T40" s="33"/>
      <c r="U40" s="53"/>
      <c r="V40" s="33"/>
      <c r="W40" s="33"/>
      <c r="X40" s="33"/>
      <c r="Y40" s="33"/>
      <c r="Z40" s="33"/>
    </row>
    <row r="41" spans="1:26" ht="20.25" customHeight="1" x14ac:dyDescent="0.25">
      <c r="A41" s="67"/>
      <c r="B41" s="154" t="s">
        <v>34</v>
      </c>
      <c r="C41" s="49"/>
      <c r="D41" s="68"/>
      <c r="E41" s="154" t="s">
        <v>34</v>
      </c>
      <c r="F41" s="49"/>
      <c r="G41" s="68"/>
      <c r="H41" s="154" t="s">
        <v>34</v>
      </c>
      <c r="I41" s="49"/>
      <c r="J41" s="68"/>
      <c r="K41" s="154" t="s">
        <v>34</v>
      </c>
      <c r="L41" s="91"/>
      <c r="M41" s="44"/>
      <c r="N41" s="44"/>
      <c r="O41" s="44"/>
      <c r="P41" s="33"/>
      <c r="Q41" s="33"/>
      <c r="R41" s="33"/>
      <c r="S41" s="33"/>
      <c r="T41" s="33"/>
      <c r="U41" s="53"/>
      <c r="V41" s="33"/>
      <c r="W41" s="33"/>
      <c r="X41" s="33"/>
      <c r="Y41" s="33"/>
      <c r="Z41" s="33"/>
    </row>
    <row r="42" spans="1:26" ht="20.25" customHeight="1" x14ac:dyDescent="0.25">
      <c r="A42" s="67"/>
      <c r="B42" s="90" t="s">
        <v>31</v>
      </c>
      <c r="C42" s="50"/>
      <c r="D42" s="68"/>
      <c r="E42" s="132" t="s">
        <v>31</v>
      </c>
      <c r="F42" s="50"/>
      <c r="G42" s="68"/>
      <c r="H42" s="132" t="s">
        <v>31</v>
      </c>
      <c r="I42" s="50"/>
      <c r="J42" s="68"/>
      <c r="K42" s="132" t="s">
        <v>31</v>
      </c>
      <c r="L42" s="50"/>
      <c r="M42" s="44"/>
      <c r="N42" s="44"/>
      <c r="O42" s="44"/>
      <c r="P42" s="33"/>
      <c r="Q42" s="33"/>
      <c r="R42" s="33"/>
      <c r="S42" s="33"/>
      <c r="T42" s="33"/>
      <c r="U42" s="53"/>
      <c r="V42" s="33"/>
      <c r="W42" s="33"/>
      <c r="X42" s="33"/>
      <c r="Y42" s="33"/>
      <c r="Z42" s="33"/>
    </row>
    <row r="43" spans="1:26" ht="20.25" customHeight="1" x14ac:dyDescent="0.25">
      <c r="A43" s="67"/>
      <c r="B43" s="90" t="s">
        <v>35</v>
      </c>
      <c r="C43" s="50">
        <f>L27</f>
        <v>0</v>
      </c>
      <c r="D43" s="68"/>
      <c r="E43" s="132" t="s">
        <v>35</v>
      </c>
      <c r="F43" s="119">
        <f>C42</f>
        <v>0</v>
      </c>
      <c r="G43" s="68"/>
      <c r="H43" s="132" t="s">
        <v>35</v>
      </c>
      <c r="I43" s="119">
        <f>F42</f>
        <v>0</v>
      </c>
      <c r="J43" s="68"/>
      <c r="K43" s="132" t="s">
        <v>35</v>
      </c>
      <c r="L43" s="119">
        <f>I42</f>
        <v>0</v>
      </c>
      <c r="M43" s="44"/>
      <c r="N43" s="44"/>
      <c r="O43" s="44"/>
      <c r="P43" s="33"/>
      <c r="Q43" s="33"/>
      <c r="R43" s="33"/>
      <c r="S43" s="33"/>
      <c r="T43" s="33"/>
      <c r="U43" s="53"/>
      <c r="V43" s="33"/>
      <c r="W43" s="33"/>
      <c r="X43" s="33"/>
      <c r="Y43" s="33"/>
      <c r="Z43" s="33"/>
    </row>
    <row r="44" spans="1:26" ht="20.25" customHeight="1" x14ac:dyDescent="0.25">
      <c r="A44" s="67"/>
      <c r="B44" s="92" t="s">
        <v>102</v>
      </c>
      <c r="C44" s="97">
        <f>(C42-C43)*$F$16</f>
        <v>0</v>
      </c>
      <c r="D44" s="68"/>
      <c r="E44" s="92" t="s">
        <v>102</v>
      </c>
      <c r="F44" s="97">
        <f>(F42-F43)*$F$16</f>
        <v>0</v>
      </c>
      <c r="G44" s="68"/>
      <c r="H44" s="92" t="s">
        <v>102</v>
      </c>
      <c r="I44" s="97">
        <f>(I42-I43)*$F$16</f>
        <v>0</v>
      </c>
      <c r="J44" s="68"/>
      <c r="K44" s="92" t="s">
        <v>102</v>
      </c>
      <c r="L44" s="97">
        <f>(L42-L43)*$F$16</f>
        <v>0</v>
      </c>
      <c r="M44" s="44"/>
      <c r="N44" s="44"/>
      <c r="O44" s="44"/>
      <c r="P44" s="33"/>
      <c r="Q44" s="33"/>
      <c r="R44" s="33"/>
      <c r="S44" s="33"/>
      <c r="T44" s="33"/>
      <c r="U44" s="53"/>
      <c r="V44" s="33"/>
      <c r="W44" s="33"/>
      <c r="X44" s="33"/>
      <c r="Y44" s="33"/>
      <c r="Z44" s="33"/>
    </row>
    <row r="45" spans="1:26" ht="20.25" customHeight="1" x14ac:dyDescent="0.25">
      <c r="A45" s="67"/>
      <c r="B45" s="90" t="s">
        <v>33</v>
      </c>
      <c r="C45" s="50"/>
      <c r="D45" s="68"/>
      <c r="E45" s="132" t="s">
        <v>33</v>
      </c>
      <c r="F45" s="50"/>
      <c r="G45" s="68"/>
      <c r="H45" s="132" t="s">
        <v>33</v>
      </c>
      <c r="I45" s="50"/>
      <c r="J45" s="68"/>
      <c r="K45" s="132" t="s">
        <v>33</v>
      </c>
      <c r="L45" s="50"/>
      <c r="M45" s="44"/>
      <c r="N45" s="44"/>
      <c r="O45" s="44"/>
      <c r="P45" s="33"/>
      <c r="Q45" s="33"/>
      <c r="R45" s="33"/>
      <c r="S45" s="33"/>
      <c r="T45" s="33"/>
      <c r="U45" s="53"/>
      <c r="V45" s="33"/>
      <c r="W45" s="33"/>
      <c r="X45" s="33"/>
      <c r="Y45" s="33"/>
      <c r="Z45" s="33"/>
    </row>
    <row r="46" spans="1:26" ht="20.25" customHeight="1" x14ac:dyDescent="0.25">
      <c r="A46" s="67"/>
      <c r="B46" s="90" t="s">
        <v>36</v>
      </c>
      <c r="C46" s="119">
        <f>L30</f>
        <v>0</v>
      </c>
      <c r="D46" s="68"/>
      <c r="E46" s="132" t="s">
        <v>36</v>
      </c>
      <c r="F46" s="119">
        <f>C45</f>
        <v>0</v>
      </c>
      <c r="G46" s="68"/>
      <c r="H46" s="132" t="s">
        <v>36</v>
      </c>
      <c r="I46" s="119">
        <f>F45</f>
        <v>0</v>
      </c>
      <c r="J46" s="68"/>
      <c r="K46" s="132" t="s">
        <v>36</v>
      </c>
      <c r="L46" s="119">
        <f>I45</f>
        <v>0</v>
      </c>
      <c r="M46" s="44"/>
      <c r="N46" s="44"/>
      <c r="O46" s="44"/>
      <c r="P46" s="33"/>
      <c r="Q46" s="33"/>
      <c r="R46" s="33"/>
      <c r="S46" s="33"/>
      <c r="T46" s="33"/>
      <c r="U46" s="53"/>
      <c r="V46" s="33"/>
      <c r="W46" s="33"/>
      <c r="X46" s="33"/>
      <c r="Y46" s="33"/>
      <c r="Z46" s="33"/>
    </row>
    <row r="47" spans="1:26" ht="20.25" customHeight="1" x14ac:dyDescent="0.25">
      <c r="A47" s="67"/>
      <c r="B47" s="92" t="s">
        <v>101</v>
      </c>
      <c r="C47" s="97">
        <f>(C45-C46)*$F$16</f>
        <v>0</v>
      </c>
      <c r="D47" s="68"/>
      <c r="E47" s="92" t="s">
        <v>101</v>
      </c>
      <c r="F47" s="97">
        <f>(F45-F46)*$F$16</f>
        <v>0</v>
      </c>
      <c r="G47" s="68"/>
      <c r="H47" s="92" t="s">
        <v>101</v>
      </c>
      <c r="I47" s="97">
        <f>(I45-I46)*$F$16</f>
        <v>0</v>
      </c>
      <c r="J47" s="68"/>
      <c r="K47" s="92" t="s">
        <v>101</v>
      </c>
      <c r="L47" s="97">
        <f>(L45-L46)*$F$16</f>
        <v>0</v>
      </c>
      <c r="M47" s="44"/>
      <c r="N47" s="44"/>
      <c r="O47" s="44"/>
      <c r="P47" s="33"/>
      <c r="Q47" s="33"/>
      <c r="R47" s="33"/>
      <c r="S47" s="33"/>
      <c r="T47" s="33"/>
      <c r="U47" s="53"/>
      <c r="V47" s="33"/>
      <c r="W47" s="33"/>
      <c r="X47" s="33"/>
      <c r="Y47" s="33"/>
      <c r="Z47" s="33"/>
    </row>
    <row r="48" spans="1:26" ht="20.25" customHeight="1" x14ac:dyDescent="0.25">
      <c r="A48" s="67"/>
      <c r="B48" s="90" t="s">
        <v>32</v>
      </c>
      <c r="C48" s="50"/>
      <c r="D48" s="68"/>
      <c r="E48" s="132" t="s">
        <v>32</v>
      </c>
      <c r="F48" s="50"/>
      <c r="G48" s="68"/>
      <c r="H48" s="132" t="s">
        <v>32</v>
      </c>
      <c r="I48" s="50"/>
      <c r="J48" s="68"/>
      <c r="K48" s="132" t="s">
        <v>32</v>
      </c>
      <c r="L48" s="50"/>
      <c r="M48" s="44"/>
      <c r="N48" s="44"/>
      <c r="O48" s="44"/>
      <c r="P48" s="33"/>
      <c r="Q48" s="33"/>
      <c r="R48" s="33"/>
      <c r="S48" s="33"/>
      <c r="T48" s="33"/>
      <c r="U48" s="53"/>
      <c r="V48" s="33"/>
      <c r="W48" s="33"/>
      <c r="X48" s="33"/>
      <c r="Y48" s="33"/>
      <c r="Z48" s="33"/>
    </row>
    <row r="49" spans="1:26" ht="20.25" customHeight="1" x14ac:dyDescent="0.25">
      <c r="A49" s="67"/>
      <c r="B49" s="90" t="s">
        <v>37</v>
      </c>
      <c r="C49" s="119">
        <f>L33</f>
        <v>0</v>
      </c>
      <c r="D49" s="68"/>
      <c r="E49" s="132" t="s">
        <v>37</v>
      </c>
      <c r="F49" s="119">
        <f>C48</f>
        <v>0</v>
      </c>
      <c r="G49" s="68"/>
      <c r="H49" s="132" t="s">
        <v>37</v>
      </c>
      <c r="I49" s="119">
        <f>F48</f>
        <v>0</v>
      </c>
      <c r="J49" s="68"/>
      <c r="K49" s="132" t="s">
        <v>37</v>
      </c>
      <c r="L49" s="119">
        <f>I48</f>
        <v>0</v>
      </c>
      <c r="M49" s="44"/>
      <c r="N49" s="44"/>
      <c r="O49" s="44"/>
      <c r="P49" s="33"/>
      <c r="Q49" s="33"/>
      <c r="R49" s="33"/>
      <c r="S49" s="33"/>
      <c r="T49" s="33"/>
      <c r="U49" s="53"/>
      <c r="V49" s="33"/>
      <c r="W49" s="33"/>
      <c r="X49" s="33"/>
      <c r="Y49" s="33"/>
      <c r="Z49" s="33"/>
    </row>
    <row r="50" spans="1:26" ht="20.25" customHeight="1" x14ac:dyDescent="0.25">
      <c r="A50" s="67"/>
      <c r="B50" s="95" t="s">
        <v>100</v>
      </c>
      <c r="C50" s="97">
        <f>(C48-C49)*$F$16</f>
        <v>0</v>
      </c>
      <c r="D50" s="68"/>
      <c r="E50" s="95" t="s">
        <v>100</v>
      </c>
      <c r="F50" s="97">
        <f>(F48-F49)*$F$16</f>
        <v>0</v>
      </c>
      <c r="G50" s="68"/>
      <c r="H50" s="95" t="s">
        <v>100</v>
      </c>
      <c r="I50" s="97">
        <f>(I48-I49)*$F$16</f>
        <v>0</v>
      </c>
      <c r="J50" s="68"/>
      <c r="K50" s="95" t="s">
        <v>100</v>
      </c>
      <c r="L50" s="97">
        <f>(L48-L49)*$F$16</f>
        <v>0</v>
      </c>
      <c r="M50" s="44"/>
      <c r="N50" s="44"/>
      <c r="O50" s="44"/>
      <c r="P50" s="33"/>
      <c r="Q50" s="33"/>
      <c r="R50" s="33"/>
      <c r="S50" s="33"/>
      <c r="T50" s="33"/>
      <c r="U50" s="53"/>
      <c r="V50" s="33"/>
      <c r="W50" s="33"/>
      <c r="X50" s="33"/>
      <c r="Y50" s="33"/>
      <c r="Z50" s="33"/>
    </row>
    <row r="51" spans="1:26" s="102" customFormat="1" ht="20.25" customHeight="1" x14ac:dyDescent="0.25">
      <c r="A51" s="124"/>
      <c r="B51" s="93" t="s">
        <v>109</v>
      </c>
      <c r="C51" s="120"/>
      <c r="D51" s="125"/>
      <c r="E51" s="93" t="s">
        <v>109</v>
      </c>
      <c r="F51" s="120"/>
      <c r="G51" s="125"/>
      <c r="H51" s="93" t="s">
        <v>109</v>
      </c>
      <c r="I51" s="120"/>
      <c r="J51" s="125"/>
      <c r="K51" s="93" t="s">
        <v>109</v>
      </c>
      <c r="L51" s="120"/>
      <c r="M51" s="114"/>
      <c r="N51" s="114"/>
      <c r="O51" s="114"/>
      <c r="P51" s="113"/>
      <c r="Q51" s="113"/>
      <c r="R51" s="113"/>
      <c r="S51" s="113"/>
      <c r="T51" s="113"/>
      <c r="U51" s="122"/>
      <c r="V51" s="113"/>
      <c r="W51" s="113"/>
      <c r="X51" s="113"/>
      <c r="Y51" s="113"/>
      <c r="Z51" s="113"/>
    </row>
    <row r="52" spans="1:26" s="102" customFormat="1" ht="20.25" customHeight="1" x14ac:dyDescent="0.25">
      <c r="A52" s="124"/>
      <c r="B52" s="93" t="s">
        <v>98</v>
      </c>
      <c r="C52" s="120"/>
      <c r="D52" s="125"/>
      <c r="E52" s="93" t="s">
        <v>98</v>
      </c>
      <c r="F52" s="120"/>
      <c r="G52" s="125"/>
      <c r="H52" s="93" t="s">
        <v>98</v>
      </c>
      <c r="I52" s="120"/>
      <c r="J52" s="125"/>
      <c r="K52" s="93" t="s">
        <v>98</v>
      </c>
      <c r="L52" s="120"/>
      <c r="M52" s="114"/>
      <c r="N52" s="114"/>
      <c r="O52" s="114"/>
      <c r="P52" s="113"/>
      <c r="Q52" s="113"/>
      <c r="R52" s="113"/>
      <c r="S52" s="113"/>
      <c r="T52" s="113"/>
      <c r="U52" s="122"/>
      <c r="V52" s="113"/>
      <c r="W52" s="113"/>
      <c r="X52" s="113"/>
      <c r="Y52" s="113"/>
      <c r="Z52" s="113"/>
    </row>
    <row r="53" spans="1:26" ht="20.25" customHeight="1" thickBot="1" x14ac:dyDescent="0.3">
      <c r="A53" s="67"/>
      <c r="B53" s="94" t="s">
        <v>99</v>
      </c>
      <c r="C53" s="121"/>
      <c r="D53" s="68"/>
      <c r="E53" s="94" t="s">
        <v>99</v>
      </c>
      <c r="F53" s="121"/>
      <c r="G53" s="68"/>
      <c r="H53" s="94" t="s">
        <v>99</v>
      </c>
      <c r="I53" s="121"/>
      <c r="J53" s="68"/>
      <c r="K53" s="94" t="s">
        <v>99</v>
      </c>
      <c r="L53" s="121"/>
      <c r="M53" s="44"/>
      <c r="N53" s="44"/>
      <c r="O53" s="44"/>
      <c r="P53" s="33"/>
      <c r="Q53" s="33"/>
      <c r="R53" s="33"/>
      <c r="S53" s="33"/>
      <c r="T53" s="33"/>
      <c r="U53" s="53"/>
      <c r="V53" s="33"/>
      <c r="W53" s="33"/>
      <c r="X53" s="33"/>
      <c r="Y53" s="33"/>
      <c r="Z53" s="33"/>
    </row>
    <row r="54" spans="1:26" ht="20.25" customHeight="1" thickBot="1" x14ac:dyDescent="0.3">
      <c r="A54" s="67"/>
      <c r="B54" s="96" t="s">
        <v>103</v>
      </c>
      <c r="C54" s="52"/>
      <c r="D54" s="68"/>
      <c r="E54" s="96" t="s">
        <v>103</v>
      </c>
      <c r="F54" s="52"/>
      <c r="G54" s="68"/>
      <c r="H54" s="96" t="s">
        <v>103</v>
      </c>
      <c r="I54" s="52"/>
      <c r="J54" s="68"/>
      <c r="K54" s="96" t="s">
        <v>103</v>
      </c>
      <c r="L54" s="52"/>
      <c r="M54" s="44"/>
      <c r="N54" s="44"/>
      <c r="O54" s="44"/>
      <c r="P54" s="33"/>
      <c r="Q54" s="33"/>
      <c r="R54" s="33"/>
      <c r="S54" s="33"/>
      <c r="T54" s="33"/>
      <c r="U54" s="53"/>
      <c r="V54" s="33"/>
      <c r="W54" s="33"/>
      <c r="X54" s="33"/>
      <c r="Y54" s="33"/>
      <c r="Z54" s="33"/>
    </row>
    <row r="55" spans="1:26" ht="9" customHeight="1" thickBot="1" x14ac:dyDescent="0.3">
      <c r="A55" s="66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44"/>
      <c r="N55" s="44"/>
      <c r="O55" s="44"/>
      <c r="P55" s="33"/>
      <c r="Q55" s="33"/>
      <c r="R55" s="33"/>
      <c r="S55" s="33"/>
      <c r="T55" s="33"/>
      <c r="U55" s="53"/>
      <c r="V55" s="33"/>
      <c r="W55" s="33"/>
      <c r="X55" s="33"/>
      <c r="Y55" s="33"/>
      <c r="Z55" s="33"/>
    </row>
    <row r="56" spans="1:26" ht="20.25" customHeight="1" x14ac:dyDescent="0.25">
      <c r="A56" s="66"/>
      <c r="B56" s="154" t="s">
        <v>34</v>
      </c>
      <c r="C56" s="91"/>
      <c r="D56" s="68"/>
      <c r="E56" s="154" t="s">
        <v>114</v>
      </c>
      <c r="F56" s="49"/>
      <c r="G56" s="68"/>
      <c r="H56" s="154" t="s">
        <v>114</v>
      </c>
      <c r="I56" s="49"/>
      <c r="J56" s="68"/>
      <c r="K56" s="154" t="s">
        <v>114</v>
      </c>
      <c r="L56" s="49"/>
      <c r="M56" s="44"/>
      <c r="N56" s="44"/>
      <c r="O56" s="44"/>
      <c r="P56" s="33"/>
      <c r="Q56" s="33"/>
      <c r="R56" s="33"/>
      <c r="S56" s="33"/>
      <c r="T56" s="33"/>
      <c r="U56" s="53"/>
      <c r="V56" s="33"/>
      <c r="W56" s="33"/>
      <c r="X56" s="33"/>
      <c r="Y56" s="33"/>
      <c r="Z56" s="33"/>
    </row>
    <row r="57" spans="1:26" ht="20.25" customHeight="1" x14ac:dyDescent="0.25">
      <c r="A57" s="66"/>
      <c r="B57" s="90" t="s">
        <v>31</v>
      </c>
      <c r="C57" s="50"/>
      <c r="D57" s="68"/>
      <c r="E57" s="132" t="s">
        <v>31</v>
      </c>
      <c r="F57" s="50"/>
      <c r="G57" s="68"/>
      <c r="H57" s="132" t="s">
        <v>31</v>
      </c>
      <c r="I57" s="50"/>
      <c r="J57" s="68"/>
      <c r="K57" s="132" t="s">
        <v>31</v>
      </c>
      <c r="L57" s="50"/>
      <c r="M57" s="44"/>
      <c r="N57" s="44"/>
      <c r="O57" s="44"/>
      <c r="P57" s="33"/>
      <c r="Q57" s="33"/>
      <c r="R57" s="33"/>
      <c r="S57" s="33"/>
      <c r="T57" s="33"/>
      <c r="U57" s="53"/>
      <c r="V57" s="33"/>
      <c r="W57" s="33"/>
      <c r="X57" s="33"/>
      <c r="Y57" s="33"/>
      <c r="Z57" s="33"/>
    </row>
    <row r="58" spans="1:26" ht="20.25" customHeight="1" x14ac:dyDescent="0.25">
      <c r="A58" s="66"/>
      <c r="B58" s="90" t="s">
        <v>35</v>
      </c>
      <c r="C58" s="119">
        <f>L42</f>
        <v>0</v>
      </c>
      <c r="D58" s="68"/>
      <c r="E58" s="132" t="s">
        <v>35</v>
      </c>
      <c r="F58" s="119">
        <f>C57</f>
        <v>0</v>
      </c>
      <c r="G58" s="68"/>
      <c r="H58" s="132" t="s">
        <v>35</v>
      </c>
      <c r="I58" s="119">
        <f>F57</f>
        <v>0</v>
      </c>
      <c r="J58" s="68"/>
      <c r="K58" s="132" t="s">
        <v>35</v>
      </c>
      <c r="L58" s="119">
        <f>I57</f>
        <v>0</v>
      </c>
      <c r="M58" s="44"/>
      <c r="N58" s="44"/>
      <c r="O58" s="44"/>
      <c r="P58" s="33"/>
      <c r="Q58" s="33"/>
      <c r="R58" s="33"/>
      <c r="S58" s="33"/>
      <c r="T58" s="33"/>
      <c r="U58" s="53"/>
      <c r="V58" s="33"/>
      <c r="W58" s="33"/>
      <c r="X58" s="33"/>
      <c r="Y58" s="33"/>
      <c r="Z58" s="33"/>
    </row>
    <row r="59" spans="1:26" ht="20.25" customHeight="1" x14ac:dyDescent="0.25">
      <c r="A59" s="66"/>
      <c r="B59" s="92" t="s">
        <v>102</v>
      </c>
      <c r="C59" s="97">
        <f>(C57-C58)*$F$16</f>
        <v>0</v>
      </c>
      <c r="D59" s="68"/>
      <c r="E59" s="92" t="s">
        <v>102</v>
      </c>
      <c r="F59" s="97">
        <f>(F57-F58)*$F$16</f>
        <v>0</v>
      </c>
      <c r="G59" s="68"/>
      <c r="H59" s="92" t="s">
        <v>102</v>
      </c>
      <c r="I59" s="97">
        <f>(I57-I58)*$F$16</f>
        <v>0</v>
      </c>
      <c r="J59" s="68"/>
      <c r="K59" s="92" t="s">
        <v>102</v>
      </c>
      <c r="L59" s="97">
        <f>(L57-L58)*$F$16</f>
        <v>0</v>
      </c>
      <c r="M59" s="44"/>
      <c r="N59" s="44"/>
      <c r="O59" s="44"/>
      <c r="P59" s="33"/>
      <c r="Q59" s="33"/>
      <c r="R59" s="33"/>
      <c r="S59" s="33"/>
      <c r="T59" s="33"/>
      <c r="U59" s="53"/>
      <c r="V59" s="33"/>
      <c r="W59" s="33"/>
      <c r="X59" s="33"/>
      <c r="Y59" s="33"/>
      <c r="Z59" s="33"/>
    </row>
    <row r="60" spans="1:26" ht="20.25" customHeight="1" x14ac:dyDescent="0.25">
      <c r="A60" s="66"/>
      <c r="B60" s="90" t="s">
        <v>33</v>
      </c>
      <c r="C60" s="50"/>
      <c r="D60" s="68"/>
      <c r="E60" s="132" t="s">
        <v>33</v>
      </c>
      <c r="F60" s="50"/>
      <c r="G60" s="68"/>
      <c r="H60" s="132" t="s">
        <v>33</v>
      </c>
      <c r="I60" s="50"/>
      <c r="J60" s="68"/>
      <c r="K60" s="132" t="s">
        <v>33</v>
      </c>
      <c r="L60" s="50"/>
      <c r="M60" s="44"/>
      <c r="N60" s="44"/>
      <c r="O60" s="44"/>
      <c r="P60" s="33"/>
      <c r="Q60" s="33"/>
      <c r="R60" s="33"/>
      <c r="S60" s="33"/>
      <c r="T60" s="33"/>
      <c r="U60" s="53"/>
      <c r="V60" s="33"/>
      <c r="W60" s="33"/>
      <c r="X60" s="33"/>
      <c r="Y60" s="33"/>
      <c r="Z60" s="33"/>
    </row>
    <row r="61" spans="1:26" ht="20.25" customHeight="1" x14ac:dyDescent="0.25">
      <c r="A61" s="66"/>
      <c r="B61" s="90" t="s">
        <v>36</v>
      </c>
      <c r="C61" s="119">
        <f>L45</f>
        <v>0</v>
      </c>
      <c r="D61" s="68"/>
      <c r="E61" s="132" t="s">
        <v>36</v>
      </c>
      <c r="F61" s="119">
        <f>C60</f>
        <v>0</v>
      </c>
      <c r="G61" s="68"/>
      <c r="H61" s="132" t="s">
        <v>36</v>
      </c>
      <c r="I61" s="119">
        <f>F60</f>
        <v>0</v>
      </c>
      <c r="J61" s="68"/>
      <c r="K61" s="132" t="s">
        <v>36</v>
      </c>
      <c r="L61" s="119">
        <f>I60</f>
        <v>0</v>
      </c>
      <c r="M61" s="44"/>
      <c r="N61" s="44"/>
      <c r="O61" s="44"/>
      <c r="P61" s="33"/>
      <c r="Q61" s="33"/>
      <c r="R61" s="33"/>
      <c r="S61" s="33"/>
      <c r="T61" s="33"/>
      <c r="U61" s="53"/>
      <c r="V61" s="33"/>
      <c r="W61" s="33"/>
      <c r="X61" s="33"/>
      <c r="Y61" s="33"/>
      <c r="Z61" s="33"/>
    </row>
    <row r="62" spans="1:26" ht="20.25" customHeight="1" x14ac:dyDescent="0.25">
      <c r="A62" s="66"/>
      <c r="B62" s="92" t="s">
        <v>101</v>
      </c>
      <c r="C62" s="97">
        <f>(C60-C61)*$F$16</f>
        <v>0</v>
      </c>
      <c r="D62" s="68"/>
      <c r="E62" s="92" t="s">
        <v>101</v>
      </c>
      <c r="F62" s="97">
        <f>(F60-F61)*$F$16</f>
        <v>0</v>
      </c>
      <c r="G62" s="68"/>
      <c r="H62" s="92" t="s">
        <v>101</v>
      </c>
      <c r="I62" s="97">
        <f>(I60-I61)*$F$16</f>
        <v>0</v>
      </c>
      <c r="J62" s="68"/>
      <c r="K62" s="92" t="s">
        <v>101</v>
      </c>
      <c r="L62" s="97">
        <f>(L60-L61)*$F$16</f>
        <v>0</v>
      </c>
      <c r="M62" s="44"/>
      <c r="N62" s="44"/>
      <c r="O62" s="44"/>
      <c r="P62" s="33"/>
      <c r="Q62" s="33"/>
      <c r="R62" s="33"/>
      <c r="S62" s="33"/>
      <c r="T62" s="33"/>
      <c r="U62" s="53"/>
      <c r="V62" s="33"/>
      <c r="W62" s="33"/>
      <c r="X62" s="33"/>
      <c r="Y62" s="33"/>
      <c r="Z62" s="33"/>
    </row>
    <row r="63" spans="1:26" ht="20.25" customHeight="1" x14ac:dyDescent="0.25">
      <c r="A63" s="66"/>
      <c r="B63" s="90" t="s">
        <v>32</v>
      </c>
      <c r="C63" s="50"/>
      <c r="D63" s="68"/>
      <c r="E63" s="132" t="s">
        <v>32</v>
      </c>
      <c r="F63" s="50"/>
      <c r="G63" s="68"/>
      <c r="H63" s="132" t="s">
        <v>32</v>
      </c>
      <c r="I63" s="50"/>
      <c r="J63" s="68"/>
      <c r="K63" s="132" t="s">
        <v>32</v>
      </c>
      <c r="L63" s="50"/>
      <c r="M63" s="44"/>
      <c r="N63" s="44"/>
      <c r="O63" s="44"/>
      <c r="P63" s="33"/>
      <c r="Q63" s="33"/>
      <c r="R63" s="33"/>
      <c r="S63" s="33"/>
      <c r="T63" s="33"/>
      <c r="U63" s="53"/>
      <c r="V63" s="33"/>
      <c r="W63" s="33"/>
      <c r="X63" s="33"/>
      <c r="Y63" s="33"/>
      <c r="Z63" s="33"/>
    </row>
    <row r="64" spans="1:26" ht="20.25" customHeight="1" x14ac:dyDescent="0.25">
      <c r="A64" s="66"/>
      <c r="B64" s="90" t="s">
        <v>37</v>
      </c>
      <c r="C64" s="119">
        <f>L48</f>
        <v>0</v>
      </c>
      <c r="D64" s="68"/>
      <c r="E64" s="132" t="s">
        <v>37</v>
      </c>
      <c r="F64" s="119">
        <f>C63</f>
        <v>0</v>
      </c>
      <c r="G64" s="68"/>
      <c r="H64" s="132" t="s">
        <v>37</v>
      </c>
      <c r="I64" s="119">
        <f>F63</f>
        <v>0</v>
      </c>
      <c r="J64" s="68"/>
      <c r="K64" s="132" t="s">
        <v>37</v>
      </c>
      <c r="L64" s="119">
        <f>I63</f>
        <v>0</v>
      </c>
      <c r="M64" s="44"/>
      <c r="N64" s="44"/>
      <c r="O64" s="44"/>
      <c r="P64" s="33"/>
      <c r="Q64" s="33"/>
      <c r="R64" s="33"/>
      <c r="S64" s="33"/>
      <c r="T64" s="33"/>
      <c r="U64" s="53"/>
      <c r="V64" s="33"/>
      <c r="W64" s="33"/>
      <c r="X64" s="33"/>
      <c r="Y64" s="33"/>
      <c r="Z64" s="33"/>
    </row>
    <row r="65" spans="1:26" ht="20.25" customHeight="1" x14ac:dyDescent="0.25">
      <c r="A65" s="66"/>
      <c r="B65" s="95" t="s">
        <v>100</v>
      </c>
      <c r="C65" s="97">
        <f>(C63-C64)*$F$16</f>
        <v>0</v>
      </c>
      <c r="D65" s="68"/>
      <c r="E65" s="95" t="s">
        <v>100</v>
      </c>
      <c r="F65" s="97">
        <f>(F63-F64)*$F$16</f>
        <v>0</v>
      </c>
      <c r="G65" s="68"/>
      <c r="H65" s="95" t="s">
        <v>100</v>
      </c>
      <c r="I65" s="97">
        <f>(I63-I64)*$F$16</f>
        <v>0</v>
      </c>
      <c r="J65" s="68"/>
      <c r="K65" s="95" t="s">
        <v>100</v>
      </c>
      <c r="L65" s="97">
        <f>(L63-L64)*$F$16</f>
        <v>0</v>
      </c>
      <c r="M65" s="44"/>
      <c r="N65" s="44"/>
      <c r="O65" s="44"/>
      <c r="P65" s="33"/>
      <c r="Q65" s="33"/>
      <c r="R65" s="33"/>
      <c r="S65" s="33"/>
      <c r="T65" s="33"/>
      <c r="U65" s="53"/>
      <c r="V65" s="33"/>
      <c r="W65" s="33"/>
      <c r="X65" s="33"/>
      <c r="Y65" s="33"/>
      <c r="Z65" s="33"/>
    </row>
    <row r="66" spans="1:26" s="102" customFormat="1" ht="20.25" customHeight="1" x14ac:dyDescent="0.25">
      <c r="A66" s="123"/>
      <c r="B66" s="93" t="s">
        <v>109</v>
      </c>
      <c r="C66" s="120"/>
      <c r="D66" s="125"/>
      <c r="E66" s="93" t="s">
        <v>109</v>
      </c>
      <c r="F66" s="120"/>
      <c r="G66" s="125"/>
      <c r="H66" s="93" t="s">
        <v>109</v>
      </c>
      <c r="I66" s="120"/>
      <c r="J66" s="125"/>
      <c r="K66" s="93" t="s">
        <v>109</v>
      </c>
      <c r="L66" s="120"/>
      <c r="M66" s="114"/>
      <c r="N66" s="114"/>
      <c r="O66" s="114"/>
      <c r="P66" s="113"/>
      <c r="Q66" s="113"/>
      <c r="R66" s="113"/>
      <c r="S66" s="113"/>
      <c r="T66" s="113"/>
      <c r="U66" s="122"/>
      <c r="V66" s="113"/>
      <c r="W66" s="113"/>
      <c r="X66" s="113"/>
      <c r="Y66" s="113"/>
      <c r="Z66" s="113"/>
    </row>
    <row r="67" spans="1:26" s="102" customFormat="1" ht="20.25" customHeight="1" x14ac:dyDescent="0.25">
      <c r="A67" s="123"/>
      <c r="B67" s="93" t="s">
        <v>98</v>
      </c>
      <c r="C67" s="120"/>
      <c r="D67" s="125"/>
      <c r="E67" s="93" t="s">
        <v>98</v>
      </c>
      <c r="F67" s="120"/>
      <c r="G67" s="125"/>
      <c r="H67" s="93" t="s">
        <v>98</v>
      </c>
      <c r="I67" s="120"/>
      <c r="J67" s="125"/>
      <c r="K67" s="93" t="s">
        <v>98</v>
      </c>
      <c r="L67" s="120"/>
      <c r="M67" s="114"/>
      <c r="N67" s="114"/>
      <c r="O67" s="114"/>
      <c r="P67" s="113"/>
      <c r="Q67" s="113"/>
      <c r="R67" s="113"/>
      <c r="S67" s="113"/>
      <c r="T67" s="113"/>
      <c r="U67" s="122"/>
      <c r="V67" s="113"/>
      <c r="W67" s="113"/>
      <c r="X67" s="113"/>
      <c r="Y67" s="113"/>
      <c r="Z67" s="113"/>
    </row>
    <row r="68" spans="1:26" ht="20.25" customHeight="1" thickBot="1" x14ac:dyDescent="0.3">
      <c r="A68" s="66"/>
      <c r="B68" s="94" t="s">
        <v>99</v>
      </c>
      <c r="C68" s="121"/>
      <c r="D68" s="68"/>
      <c r="E68" s="94" t="s">
        <v>99</v>
      </c>
      <c r="F68" s="121"/>
      <c r="G68" s="68"/>
      <c r="H68" s="94" t="s">
        <v>99</v>
      </c>
      <c r="I68" s="121"/>
      <c r="J68" s="68"/>
      <c r="K68" s="94" t="s">
        <v>99</v>
      </c>
      <c r="L68" s="121"/>
      <c r="M68" s="44"/>
      <c r="N68" s="44"/>
      <c r="O68" s="44"/>
      <c r="P68" s="33"/>
      <c r="Q68" s="33"/>
      <c r="R68" s="33"/>
      <c r="S68" s="33"/>
      <c r="T68" s="33"/>
      <c r="U68" s="53"/>
      <c r="V68" s="33"/>
      <c r="W68" s="33"/>
      <c r="X68" s="33"/>
      <c r="Y68" s="33"/>
      <c r="Z68" s="33"/>
    </row>
    <row r="69" spans="1:26" ht="20.25" customHeight="1" thickBot="1" x14ac:dyDescent="0.3">
      <c r="A69" s="66"/>
      <c r="B69" s="96" t="s">
        <v>103</v>
      </c>
      <c r="C69" s="52"/>
      <c r="D69" s="68"/>
      <c r="E69" s="96" t="s">
        <v>103</v>
      </c>
      <c r="F69" s="52"/>
      <c r="G69" s="68"/>
      <c r="H69" s="96" t="s">
        <v>103</v>
      </c>
      <c r="I69" s="52"/>
      <c r="J69" s="68"/>
      <c r="K69" s="96" t="s">
        <v>103</v>
      </c>
      <c r="L69" s="52"/>
      <c r="M69" s="44"/>
      <c r="N69" s="44"/>
      <c r="O69" s="44"/>
      <c r="P69" s="33"/>
      <c r="Q69" s="33"/>
      <c r="R69" s="33"/>
      <c r="S69" s="33"/>
      <c r="T69" s="33"/>
      <c r="U69" s="53"/>
      <c r="V69" s="33"/>
      <c r="W69" s="33"/>
      <c r="X69" s="33"/>
      <c r="Y69" s="33"/>
      <c r="Z69" s="33"/>
    </row>
    <row r="70" spans="1:26" x14ac:dyDescent="0.25">
      <c r="A70" s="66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44"/>
      <c r="N70" s="44"/>
      <c r="O70" s="44"/>
      <c r="P70" s="33"/>
      <c r="Q70" s="33"/>
      <c r="R70" s="33"/>
      <c r="S70" s="33"/>
      <c r="T70" s="33"/>
      <c r="U70" s="48"/>
      <c r="V70" s="32"/>
      <c r="W70" s="32"/>
      <c r="X70" s="32"/>
      <c r="Y70" s="32"/>
      <c r="Z70" s="32"/>
    </row>
    <row r="71" spans="1:26" ht="1.5" customHeight="1" x14ac:dyDescent="0.25">
      <c r="A71" s="66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48"/>
      <c r="V71" s="32"/>
      <c r="W71" s="32"/>
      <c r="X71" s="32"/>
      <c r="Y71" s="32"/>
      <c r="Z71" s="32"/>
    </row>
    <row r="72" spans="1:26" x14ac:dyDescent="0.25">
      <c r="A72" s="66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44"/>
      <c r="N72" s="44"/>
      <c r="O72" s="44"/>
      <c r="P72" s="33"/>
      <c r="Q72" s="33"/>
      <c r="R72" s="33"/>
      <c r="S72" s="33"/>
      <c r="T72" s="33"/>
      <c r="U72" s="32"/>
      <c r="V72" s="32"/>
      <c r="W72" s="32"/>
      <c r="X72" s="32"/>
      <c r="Y72" s="32"/>
      <c r="Z72" s="32"/>
    </row>
    <row r="73" spans="1:26" x14ac:dyDescent="0.25">
      <c r="A73" s="66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44"/>
      <c r="N73" s="44"/>
      <c r="O73" s="44"/>
      <c r="P73" s="33"/>
      <c r="Q73" s="33"/>
      <c r="R73" s="33"/>
      <c r="S73" s="33"/>
      <c r="T73" s="33"/>
      <c r="U73" s="32"/>
      <c r="V73" s="32"/>
      <c r="W73" s="32"/>
      <c r="X73" s="32"/>
      <c r="Y73" s="32"/>
      <c r="Z73" s="32"/>
    </row>
    <row r="74" spans="1:26" x14ac:dyDescent="0.25">
      <c r="A74" s="66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44"/>
      <c r="N74" s="44"/>
      <c r="O74" s="44"/>
      <c r="P74" s="33"/>
      <c r="Q74" s="33"/>
      <c r="R74" s="33"/>
      <c r="S74" s="33"/>
      <c r="T74" s="33"/>
      <c r="U74" s="32"/>
      <c r="V74" s="32"/>
      <c r="W74" s="32"/>
      <c r="X74" s="32"/>
      <c r="Y74" s="32"/>
      <c r="Z74" s="32"/>
    </row>
    <row r="75" spans="1:26" x14ac:dyDescent="0.25">
      <c r="A75" s="66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44"/>
      <c r="N75" s="44"/>
      <c r="O75" s="44"/>
      <c r="P75" s="33"/>
      <c r="Q75" s="33"/>
      <c r="R75" s="33"/>
      <c r="S75" s="33"/>
      <c r="T75" s="33"/>
      <c r="U75" s="32"/>
      <c r="V75" s="32"/>
      <c r="W75" s="32"/>
      <c r="X75" s="32"/>
      <c r="Y75" s="32"/>
      <c r="Z75" s="32"/>
    </row>
    <row r="76" spans="1:26" x14ac:dyDescent="0.25">
      <c r="A76" s="66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44"/>
      <c r="N76" s="44"/>
      <c r="O76" s="44"/>
      <c r="P76" s="33"/>
      <c r="Q76" s="33"/>
      <c r="R76" s="33"/>
      <c r="S76" s="33"/>
      <c r="T76" s="33"/>
      <c r="U76" s="32"/>
      <c r="V76" s="32"/>
      <c r="W76" s="32"/>
      <c r="X76" s="32"/>
      <c r="Y76" s="32"/>
      <c r="Z76" s="32"/>
    </row>
    <row r="77" spans="1:26" x14ac:dyDescent="0.25">
      <c r="A77" s="66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44"/>
      <c r="N77" s="44"/>
      <c r="O77" s="44"/>
      <c r="P77" s="33"/>
      <c r="Q77" s="33"/>
      <c r="R77" s="33"/>
      <c r="S77" s="33"/>
      <c r="T77" s="33"/>
      <c r="U77" s="32"/>
      <c r="V77" s="32"/>
      <c r="W77" s="32"/>
      <c r="X77" s="32"/>
      <c r="Y77" s="32"/>
      <c r="Z77" s="32"/>
    </row>
    <row r="78" spans="1:26" x14ac:dyDescent="0.25">
      <c r="A78" s="66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44"/>
      <c r="N78" s="44"/>
      <c r="O78" s="44"/>
      <c r="P78" s="33"/>
      <c r="Q78" s="33"/>
      <c r="R78" s="33"/>
      <c r="S78" s="33"/>
      <c r="T78" s="33"/>
      <c r="U78" s="32"/>
      <c r="V78" s="32"/>
      <c r="W78" s="32"/>
      <c r="X78" s="32"/>
      <c r="Y78" s="32"/>
      <c r="Z78" s="32"/>
    </row>
    <row r="79" spans="1:26" x14ac:dyDescent="0.25">
      <c r="A79" s="66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44"/>
      <c r="N79" s="44"/>
      <c r="O79" s="44"/>
      <c r="P79" s="33"/>
      <c r="Q79" s="33"/>
      <c r="R79" s="33"/>
      <c r="S79" s="33"/>
      <c r="T79" s="33"/>
      <c r="U79" s="32"/>
      <c r="V79" s="32"/>
      <c r="W79" s="32"/>
      <c r="X79" s="32"/>
      <c r="Y79" s="32"/>
      <c r="Z79" s="32"/>
    </row>
    <row r="80" spans="1:26" x14ac:dyDescent="0.25">
      <c r="A80" s="66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44"/>
      <c r="N80" s="44"/>
      <c r="O80" s="44"/>
      <c r="P80" s="33"/>
      <c r="Q80" s="33"/>
      <c r="R80" s="33"/>
      <c r="S80" s="33"/>
      <c r="T80" s="33"/>
      <c r="U80" s="32"/>
      <c r="V80" s="32"/>
      <c r="W80" s="32"/>
      <c r="X80" s="32"/>
      <c r="Y80" s="32"/>
      <c r="Z80" s="32"/>
    </row>
    <row r="81" spans="1:26" x14ac:dyDescent="0.25">
      <c r="A81" s="66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44"/>
      <c r="N81" s="44"/>
      <c r="O81" s="44"/>
      <c r="P81" s="33"/>
      <c r="Q81" s="33"/>
      <c r="R81" s="33"/>
      <c r="S81" s="33"/>
      <c r="T81" s="33"/>
      <c r="U81" s="32"/>
      <c r="V81" s="32"/>
      <c r="W81" s="32"/>
      <c r="X81" s="32"/>
      <c r="Y81" s="32"/>
      <c r="Z81" s="32"/>
    </row>
    <row r="82" spans="1:26" x14ac:dyDescent="0.25">
      <c r="A82" s="66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44"/>
      <c r="N82" s="44"/>
      <c r="O82" s="44"/>
      <c r="P82" s="33"/>
      <c r="Q82" s="33"/>
      <c r="R82" s="33"/>
      <c r="S82" s="33"/>
      <c r="T82" s="33"/>
      <c r="U82" s="32"/>
      <c r="V82" s="32"/>
      <c r="W82" s="32"/>
      <c r="X82" s="32"/>
      <c r="Y82" s="32"/>
      <c r="Z82" s="32"/>
    </row>
    <row r="83" spans="1:26" x14ac:dyDescent="0.25">
      <c r="A83" s="66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2"/>
      <c r="V83" s="32"/>
      <c r="W83" s="32"/>
      <c r="X83" s="32"/>
      <c r="Y83" s="32"/>
      <c r="Z83" s="32"/>
    </row>
    <row r="84" spans="1:26" x14ac:dyDescent="0.25">
      <c r="A84" s="66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2"/>
      <c r="V84" s="32"/>
      <c r="W84" s="32"/>
      <c r="X84" s="32"/>
      <c r="Y84" s="32"/>
      <c r="Z84" s="32"/>
    </row>
  </sheetData>
  <sheetProtection algorithmName="SHA-512" hashValue="ysPiOigKICQDa/aHls4zHrRkxl9ea7x23GhTxuWak/toD1scbHCgGhAcAJnxbGprUewNL0f7EO1KQ4cLlAt1rQ==" saltValue="WrJHIFkwr3XXKW7Tx3Ol0w==" spinCount="100000" sheet="1" objects="1" scenarios="1"/>
  <mergeCells count="29">
    <mergeCell ref="A1:O1"/>
    <mergeCell ref="C2:O6"/>
    <mergeCell ref="B23:L24"/>
    <mergeCell ref="D15:E15"/>
    <mergeCell ref="D16:E16"/>
    <mergeCell ref="D17:E17"/>
    <mergeCell ref="C14:F14"/>
    <mergeCell ref="B8:F8"/>
    <mergeCell ref="C13:F13"/>
    <mergeCell ref="C12:F12"/>
    <mergeCell ref="C11:F11"/>
    <mergeCell ref="C10:F10"/>
    <mergeCell ref="C9:F9"/>
    <mergeCell ref="B19:C19"/>
    <mergeCell ref="E19:F19"/>
    <mergeCell ref="R15:S17"/>
    <mergeCell ref="W21:X23"/>
    <mergeCell ref="R10:S10"/>
    <mergeCell ref="H15:O21"/>
    <mergeCell ref="B71:T71"/>
    <mergeCell ref="H8:O10"/>
    <mergeCell ref="B21:C21"/>
    <mergeCell ref="E21:F21"/>
    <mergeCell ref="R19:S21"/>
    <mergeCell ref="R3:S3"/>
    <mergeCell ref="R5:S5"/>
    <mergeCell ref="H11:O14"/>
    <mergeCell ref="R8:S8"/>
    <mergeCell ref="R12:S13"/>
  </mergeCells>
  <hyperlinks>
    <hyperlink ref="R3:S3" location="'örnek 1'!A1" display="ÖRNEK 1"/>
    <hyperlink ref="R5:S5" location="'örnek 2'!A1" display="ÖRNEK 2"/>
    <hyperlink ref="R8:S8" location="'FAN 1. Sayfa'!A1" display="ANALİZ SAYFA 1"/>
    <hyperlink ref="R10:S10" location="'FAN  2. Sayfa'!A1" display="ANALİZ SAYFA 2"/>
    <hyperlink ref="R12:S13" location="'Grafik 1'!A1" display="ELEKTRİK TÜKETİM GRAFİĞİ"/>
    <hyperlink ref="R15:S17" location="'Grafik 2'!A1" display="REAKTİF TÜKETİM GRAFİĞİ"/>
    <hyperlink ref="R19:S21" location="'Grafik 3'!A1" display="YILLIK FATURA (TL) GRAFİĞİ"/>
  </hyperlinks>
  <pageMargins left="0.16" right="0.14000000000000001" top="0.17" bottom="0.27" header="0.12" footer="0.2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pageSetUpPr fitToPage="1"/>
  </sheetPr>
  <dimension ref="A1:Z79"/>
  <sheetViews>
    <sheetView zoomScale="80" zoomScaleNormal="80" workbookViewId="0">
      <selection activeCell="R22" sqref="R22"/>
    </sheetView>
  </sheetViews>
  <sheetFormatPr defaultRowHeight="15" x14ac:dyDescent="0.25"/>
  <cols>
    <col min="1" max="1" width="0.85546875" style="2" customWidth="1"/>
    <col min="2" max="2" width="9.5703125" style="2" customWidth="1"/>
    <col min="3" max="3" width="10.42578125" style="2" customWidth="1"/>
    <col min="4" max="4" width="15.7109375" style="2" customWidth="1"/>
    <col min="5" max="5" width="10.140625" style="2" customWidth="1"/>
    <col min="6" max="6" width="12.28515625" style="2" customWidth="1"/>
    <col min="7" max="7" width="9.5703125" style="2" customWidth="1"/>
    <col min="8" max="8" width="13.5703125" style="2" customWidth="1"/>
    <col min="9" max="9" width="12" style="2" customWidth="1"/>
    <col min="10" max="10" width="12.5703125" style="2" customWidth="1"/>
    <col min="11" max="11" width="5.5703125" style="2" customWidth="1"/>
    <col min="12" max="12" width="9.85546875" style="2" customWidth="1"/>
    <col min="13" max="14" width="3.7109375" style="2" customWidth="1"/>
    <col min="15" max="15" width="11" style="2" bestFit="1" customWidth="1"/>
    <col min="16" max="16" width="2.42578125" style="2" customWidth="1"/>
    <col min="17" max="17" width="5.7109375" style="2" customWidth="1"/>
    <col min="18" max="18" width="23.42578125" style="2" customWidth="1"/>
    <col min="19" max="16384" width="9.140625" style="2"/>
  </cols>
  <sheetData>
    <row r="1" spans="2:26" ht="7.5" customHeight="1" thickBot="1" x14ac:dyDescent="0.3"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2:26" ht="20.25" customHeight="1" x14ac:dyDescent="0.25">
      <c r="B2" s="236"/>
      <c r="C2" s="237"/>
      <c r="D2" s="226" t="s">
        <v>20</v>
      </c>
      <c r="E2" s="227"/>
      <c r="F2" s="227"/>
      <c r="G2" s="227"/>
      <c r="H2" s="227"/>
      <c r="I2" s="227"/>
      <c r="J2" s="227"/>
      <c r="K2" s="248"/>
      <c r="L2" s="227"/>
      <c r="M2" s="227"/>
      <c r="N2" s="24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2:26" ht="12" customHeight="1" x14ac:dyDescent="0.25">
      <c r="B3" s="238"/>
      <c r="C3" s="239"/>
      <c r="D3" s="228"/>
      <c r="E3" s="229"/>
      <c r="F3" s="229"/>
      <c r="G3" s="229"/>
      <c r="H3" s="229"/>
      <c r="I3" s="229"/>
      <c r="J3" s="229"/>
      <c r="K3" s="250"/>
      <c r="L3" s="251"/>
      <c r="M3" s="251"/>
      <c r="N3" s="252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2:26" ht="18" customHeight="1" x14ac:dyDescent="0.25">
      <c r="B4" s="238"/>
      <c r="C4" s="239"/>
      <c r="D4" s="222" t="s">
        <v>96</v>
      </c>
      <c r="E4" s="223"/>
      <c r="F4" s="223"/>
      <c r="G4" s="223"/>
      <c r="H4" s="223"/>
      <c r="I4" s="223"/>
      <c r="J4" s="223"/>
      <c r="K4" s="250"/>
      <c r="L4" s="251"/>
      <c r="M4" s="251"/>
      <c r="N4" s="252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2:26" ht="18" customHeight="1" thickBot="1" x14ac:dyDescent="0.3">
      <c r="B5" s="240"/>
      <c r="C5" s="241"/>
      <c r="D5" s="224"/>
      <c r="E5" s="225"/>
      <c r="F5" s="225"/>
      <c r="G5" s="225"/>
      <c r="H5" s="225"/>
      <c r="I5" s="225"/>
      <c r="J5" s="225"/>
      <c r="K5" s="253"/>
      <c r="L5" s="254"/>
      <c r="M5" s="254"/>
      <c r="N5" s="25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2:26" ht="3" customHeight="1" thickBot="1" x14ac:dyDescent="0.3"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2:26" ht="16.5" customHeight="1" thickBot="1" x14ac:dyDescent="0.3">
      <c r="B7" s="230" t="s">
        <v>6</v>
      </c>
      <c r="C7" s="231"/>
      <c r="D7" s="231"/>
      <c r="E7" s="232"/>
      <c r="F7" s="232"/>
      <c r="G7" s="232"/>
      <c r="H7" s="232"/>
      <c r="I7" s="232"/>
      <c r="J7" s="232"/>
      <c r="K7" s="232"/>
      <c r="L7" s="232"/>
      <c r="M7" s="232"/>
      <c r="N7" s="233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2:26" ht="15" customHeight="1" x14ac:dyDescent="0.25">
      <c r="B8" s="245" t="s">
        <v>0</v>
      </c>
      <c r="C8" s="246"/>
      <c r="D8" s="247"/>
      <c r="E8" s="235">
        <f>'BİLGİ GİRİŞİ'!C9</f>
        <v>0</v>
      </c>
      <c r="F8" s="235"/>
      <c r="G8" s="235"/>
      <c r="H8" s="235"/>
      <c r="I8" s="235"/>
      <c r="J8" s="235"/>
      <c r="K8" s="235"/>
      <c r="L8" s="235"/>
      <c r="M8" s="235"/>
      <c r="N8" s="23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2:26" ht="15" customHeight="1" x14ac:dyDescent="0.25">
      <c r="B9" s="242" t="s">
        <v>1</v>
      </c>
      <c r="C9" s="243"/>
      <c r="D9" s="244"/>
      <c r="E9" s="234">
        <f>'BİLGİ GİRİŞİ'!C10</f>
        <v>0</v>
      </c>
      <c r="F9" s="234"/>
      <c r="G9" s="234"/>
      <c r="H9" s="234"/>
      <c r="I9" s="234"/>
      <c r="J9" s="234"/>
      <c r="K9" s="234"/>
      <c r="L9" s="234"/>
      <c r="M9" s="234"/>
      <c r="N9" s="234"/>
      <c r="O9" s="29"/>
      <c r="P9" s="29"/>
      <c r="Q9" s="218" t="s">
        <v>89</v>
      </c>
      <c r="R9" s="218"/>
      <c r="S9" s="219" t="s">
        <v>90</v>
      </c>
      <c r="T9" s="219"/>
      <c r="U9" s="219"/>
      <c r="V9" s="29"/>
      <c r="W9" s="29"/>
      <c r="X9" s="29"/>
      <c r="Y9" s="29"/>
      <c r="Z9" s="29"/>
    </row>
    <row r="10" spans="2:26" ht="15" customHeight="1" x14ac:dyDescent="0.25">
      <c r="B10" s="242" t="s">
        <v>3</v>
      </c>
      <c r="C10" s="243"/>
      <c r="D10" s="244"/>
      <c r="E10" s="234">
        <f>'BİLGİ GİRİŞİ'!C11</f>
        <v>0</v>
      </c>
      <c r="F10" s="234"/>
      <c r="G10" s="234"/>
      <c r="H10" s="234"/>
      <c r="I10" s="234"/>
      <c r="J10" s="234"/>
      <c r="K10" s="234"/>
      <c r="L10" s="234"/>
      <c r="M10" s="234"/>
      <c r="N10" s="234"/>
      <c r="O10" s="29"/>
      <c r="P10" s="29"/>
      <c r="Q10" s="218"/>
      <c r="R10" s="218"/>
      <c r="S10" s="219"/>
      <c r="T10" s="219"/>
      <c r="U10" s="219"/>
      <c r="V10" s="29"/>
      <c r="W10" s="29"/>
      <c r="X10" s="29"/>
      <c r="Y10" s="29"/>
      <c r="Z10" s="29"/>
    </row>
    <row r="11" spans="2:26" ht="15" customHeight="1" x14ac:dyDescent="0.25">
      <c r="B11" s="242" t="s">
        <v>2</v>
      </c>
      <c r="C11" s="243"/>
      <c r="D11" s="244"/>
      <c r="E11" s="234">
        <f>'BİLGİ GİRİŞİ'!C12</f>
        <v>0</v>
      </c>
      <c r="F11" s="234"/>
      <c r="G11" s="234"/>
      <c r="H11" s="234"/>
      <c r="I11" s="234"/>
      <c r="J11" s="234"/>
      <c r="K11" s="234"/>
      <c r="L11" s="234"/>
      <c r="M11" s="234"/>
      <c r="N11" s="234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2:26" ht="15" customHeight="1" x14ac:dyDescent="0.25">
      <c r="B12" s="242" t="s">
        <v>4</v>
      </c>
      <c r="C12" s="243"/>
      <c r="D12" s="244"/>
      <c r="E12" s="234">
        <f>'BİLGİ GİRİŞİ'!C13</f>
        <v>0</v>
      </c>
      <c r="F12" s="234"/>
      <c r="G12" s="234"/>
      <c r="H12" s="234"/>
      <c r="I12" s="234"/>
      <c r="J12" s="234"/>
      <c r="K12" s="234"/>
      <c r="L12" s="234"/>
      <c r="M12" s="234"/>
      <c r="N12" s="234"/>
      <c r="O12" s="29"/>
      <c r="P12" s="29"/>
      <c r="Q12" s="218" t="s">
        <v>91</v>
      </c>
      <c r="R12" s="218"/>
      <c r="S12" s="219" t="s">
        <v>92</v>
      </c>
      <c r="T12" s="219"/>
      <c r="U12" s="219"/>
      <c r="V12" s="29"/>
      <c r="W12" s="29"/>
      <c r="X12" s="29"/>
      <c r="Y12" s="29"/>
      <c r="Z12" s="29"/>
    </row>
    <row r="13" spans="2:26" ht="15" customHeight="1" x14ac:dyDescent="0.25">
      <c r="B13" s="242" t="s">
        <v>5</v>
      </c>
      <c r="C13" s="243"/>
      <c r="D13" s="244"/>
      <c r="E13" s="297">
        <f>'BİLGİ GİRİŞİ'!C14</f>
        <v>0</v>
      </c>
      <c r="F13" s="298"/>
      <c r="G13" s="298"/>
      <c r="H13" s="298"/>
      <c r="I13" s="298"/>
      <c r="J13" s="299"/>
      <c r="K13" s="292" t="s">
        <v>26</v>
      </c>
      <c r="L13" s="293"/>
      <c r="M13" s="220" t="str">
        <f>IF(I16&lt;9.06,"0",IF(I16&lt;50,33,20))</f>
        <v>0</v>
      </c>
      <c r="N13" s="221"/>
      <c r="O13" s="29"/>
      <c r="P13" s="29"/>
      <c r="Q13" s="218"/>
      <c r="R13" s="218"/>
      <c r="S13" s="219"/>
      <c r="T13" s="219"/>
      <c r="U13" s="219"/>
      <c r="V13" s="29"/>
      <c r="W13" s="29"/>
      <c r="X13" s="29"/>
      <c r="Y13" s="29"/>
      <c r="Z13" s="29"/>
    </row>
    <row r="14" spans="2:26" ht="15" customHeight="1" x14ac:dyDescent="0.25">
      <c r="B14" s="242" t="s">
        <v>7</v>
      </c>
      <c r="C14" s="243"/>
      <c r="D14" s="244"/>
      <c r="E14" s="285">
        <f>'BİLGİ GİRİŞİ'!C15</f>
        <v>0</v>
      </c>
      <c r="F14" s="286"/>
      <c r="G14" s="283" t="s">
        <v>28</v>
      </c>
      <c r="H14" s="284"/>
      <c r="I14" s="296">
        <f>'BİLGİ GİRİŞİ'!F15</f>
        <v>0</v>
      </c>
      <c r="J14" s="286"/>
      <c r="K14" s="294"/>
      <c r="L14" s="295"/>
      <c r="M14" s="220"/>
      <c r="N14" s="221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2:26" ht="15" customHeight="1" x14ac:dyDescent="0.25">
      <c r="B15" s="242" t="s">
        <v>10</v>
      </c>
      <c r="C15" s="243"/>
      <c r="D15" s="244"/>
      <c r="E15" s="285">
        <f>'BİLGİ GİRİŞİ'!C16</f>
        <v>0</v>
      </c>
      <c r="F15" s="286"/>
      <c r="G15" s="283" t="s">
        <v>25</v>
      </c>
      <c r="H15" s="284"/>
      <c r="I15" s="296">
        <f>'BİLGİ GİRİŞİ'!F16</f>
        <v>1</v>
      </c>
      <c r="J15" s="286"/>
      <c r="K15" s="292" t="s">
        <v>27</v>
      </c>
      <c r="L15" s="293"/>
      <c r="M15" s="220" t="str">
        <f>IF(I16&lt;9.06,"0",IF(I16&lt;50,20,15))</f>
        <v>0</v>
      </c>
      <c r="N15" s="221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2:26" ht="15" customHeight="1" thickBot="1" x14ac:dyDescent="0.3">
      <c r="B16" s="278" t="s">
        <v>8</v>
      </c>
      <c r="C16" s="279"/>
      <c r="D16" s="280"/>
      <c r="E16" s="287">
        <f>'BİLGİ GİRİŞİ'!C17</f>
        <v>0</v>
      </c>
      <c r="F16" s="288"/>
      <c r="G16" s="281" t="s">
        <v>9</v>
      </c>
      <c r="H16" s="282"/>
      <c r="I16" s="302">
        <f>'BİLGİ GİRİŞİ'!F17</f>
        <v>0</v>
      </c>
      <c r="J16" s="288"/>
      <c r="K16" s="300"/>
      <c r="L16" s="301"/>
      <c r="M16" s="290"/>
      <c r="N16" s="291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2:26" s="3" customFormat="1" ht="3.75" customHeight="1" thickBot="1" x14ac:dyDescent="0.3"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2:26" s="3" customFormat="1" ht="16.5" customHeight="1" thickBot="1" x14ac:dyDescent="0.3">
      <c r="B18" s="230" t="s">
        <v>11</v>
      </c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8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2:26" s="3" customFormat="1" ht="33.75" customHeight="1" thickBot="1" x14ac:dyDescent="0.3">
      <c r="B19" s="4" t="s">
        <v>12</v>
      </c>
      <c r="C19" s="262" t="s">
        <v>13</v>
      </c>
      <c r="D19" s="263"/>
      <c r="E19" s="262" t="s">
        <v>14</v>
      </c>
      <c r="F19" s="263"/>
      <c r="G19" s="262" t="s">
        <v>15</v>
      </c>
      <c r="H19" s="263"/>
      <c r="I19" s="5" t="s">
        <v>22</v>
      </c>
      <c r="J19" s="5" t="s">
        <v>19</v>
      </c>
      <c r="K19" s="267" t="s">
        <v>21</v>
      </c>
      <c r="L19" s="268"/>
      <c r="M19" s="259" t="e">
        <f>IF(I22&gt;=$M$15,"KAPASİTİF CEZA"," ")</f>
        <v>#DIV/0!</v>
      </c>
      <c r="N19" s="256" t="e">
        <f>IF(I21&gt;=$M$13,"ENDÜKTİF CEZA"," ")</f>
        <v>#DIV/0!</v>
      </c>
      <c r="O19" s="70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2:26" s="3" customFormat="1" ht="19.5" customHeight="1" x14ac:dyDescent="0.25">
      <c r="B20" s="275">
        <f>'BİLGİ GİRİŞİ'!C26</f>
        <v>0</v>
      </c>
      <c r="C20" s="108" t="s">
        <v>16</v>
      </c>
      <c r="D20" s="126">
        <f>'BİLGİ GİRİŞİ'!C28</f>
        <v>0</v>
      </c>
      <c r="E20" s="108" t="s">
        <v>16</v>
      </c>
      <c r="F20" s="126">
        <f>'BİLGİ GİRİŞİ'!C27</f>
        <v>0</v>
      </c>
      <c r="G20" s="108" t="s">
        <v>16</v>
      </c>
      <c r="H20" s="161">
        <f>((F20-D20)*$I$15)</f>
        <v>0</v>
      </c>
      <c r="I20" s="109"/>
      <c r="J20" s="127">
        <f>'BİLGİ GİRİŞİ'!C$36</f>
        <v>0</v>
      </c>
      <c r="K20" s="269">
        <f>'BİLGİ GİRİŞİ'!C39</f>
        <v>0</v>
      </c>
      <c r="L20" s="270"/>
      <c r="M20" s="260"/>
      <c r="N20" s="257"/>
      <c r="O20" s="71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2:26" s="8" customFormat="1" ht="19.5" customHeight="1" x14ac:dyDescent="0.25">
      <c r="B21" s="276"/>
      <c r="C21" s="156" t="s">
        <v>17</v>
      </c>
      <c r="D21" s="128">
        <f>'BİLGİ GİRİŞİ'!C31</f>
        <v>0</v>
      </c>
      <c r="E21" s="156" t="s">
        <v>17</v>
      </c>
      <c r="F21" s="128">
        <f>'BİLGİ GİRİŞİ'!C30</f>
        <v>0</v>
      </c>
      <c r="G21" s="156" t="s">
        <v>17</v>
      </c>
      <c r="H21" s="162">
        <f t="shared" ref="H21:H22" si="0">((F21-D21)*$I$15)</f>
        <v>0</v>
      </c>
      <c r="I21" s="110" t="e">
        <f>(H21*100)/H20</f>
        <v>#DIV/0!</v>
      </c>
      <c r="J21" s="129">
        <f>'BİLGİ GİRİŞİ'!C$37</f>
        <v>0</v>
      </c>
      <c r="K21" s="271"/>
      <c r="L21" s="272"/>
      <c r="M21" s="260"/>
      <c r="N21" s="257"/>
      <c r="O21" s="72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2:26" s="8" customFormat="1" ht="19.5" customHeight="1" thickBot="1" x14ac:dyDescent="0.3">
      <c r="B22" s="277"/>
      <c r="C22" s="112" t="s">
        <v>18</v>
      </c>
      <c r="D22" s="130">
        <f>'BİLGİ GİRİŞİ'!C34</f>
        <v>0</v>
      </c>
      <c r="E22" s="112" t="s">
        <v>18</v>
      </c>
      <c r="F22" s="130">
        <f>'BİLGİ GİRİŞİ'!C33</f>
        <v>0</v>
      </c>
      <c r="G22" s="112" t="s">
        <v>18</v>
      </c>
      <c r="H22" s="163">
        <f t="shared" si="0"/>
        <v>0</v>
      </c>
      <c r="I22" s="111" t="e">
        <f>(H22*100)/H20</f>
        <v>#DIV/0!</v>
      </c>
      <c r="J22" s="131">
        <f>'BİLGİ GİRİŞİ'!C$38</f>
        <v>0</v>
      </c>
      <c r="K22" s="273"/>
      <c r="L22" s="274"/>
      <c r="M22" s="261"/>
      <c r="N22" s="258"/>
      <c r="O22" s="72"/>
      <c r="P22" s="69"/>
      <c r="Q22" s="69"/>
      <c r="R22" s="73"/>
      <c r="S22" s="69"/>
      <c r="T22" s="69"/>
      <c r="U22" s="69"/>
      <c r="V22" s="69"/>
      <c r="W22" s="69"/>
      <c r="X22" s="69"/>
      <c r="Y22" s="69"/>
      <c r="Z22" s="69"/>
    </row>
    <row r="23" spans="2:26" s="3" customFormat="1" ht="33.75" customHeight="1" thickBot="1" x14ac:dyDescent="0.3">
      <c r="B23" s="4" t="s">
        <v>12</v>
      </c>
      <c r="C23" s="262" t="s">
        <v>13</v>
      </c>
      <c r="D23" s="263"/>
      <c r="E23" s="262" t="s">
        <v>14</v>
      </c>
      <c r="F23" s="263"/>
      <c r="G23" s="262" t="s">
        <v>15</v>
      </c>
      <c r="H23" s="263"/>
      <c r="I23" s="5" t="s">
        <v>22</v>
      </c>
      <c r="J23" s="5" t="s">
        <v>19</v>
      </c>
      <c r="K23" s="267" t="s">
        <v>21</v>
      </c>
      <c r="L23" s="268"/>
      <c r="M23" s="259" t="e">
        <f t="shared" ref="M23" si="1">IF(I26&gt;=$M$15,"KAPASİTİF CEZA"," ")</f>
        <v>#DIV/0!</v>
      </c>
      <c r="N23" s="256" t="e">
        <f t="shared" ref="N23" si="2">IF(I25&gt;=$M$13,"ENDÜKTİF CEZA"," ")</f>
        <v>#DIV/0!</v>
      </c>
      <c r="O23" s="72"/>
      <c r="P23" s="73"/>
      <c r="Q23" s="69"/>
      <c r="R23" s="73"/>
      <c r="S23" s="69"/>
      <c r="T23" s="69"/>
      <c r="U23" s="69"/>
      <c r="V23" s="69"/>
      <c r="W23" s="69"/>
      <c r="X23" s="69"/>
      <c r="Y23" s="69"/>
      <c r="Z23" s="69"/>
    </row>
    <row r="24" spans="2:26" s="3" customFormat="1" ht="19.5" customHeight="1" x14ac:dyDescent="0.25">
      <c r="B24" s="264">
        <f>'BİLGİ GİRİŞİ'!F26</f>
        <v>0</v>
      </c>
      <c r="C24" s="108" t="s">
        <v>16</v>
      </c>
      <c r="D24" s="126">
        <f>'BİLGİ GİRİŞİ'!F28</f>
        <v>0</v>
      </c>
      <c r="E24" s="108" t="s">
        <v>16</v>
      </c>
      <c r="F24" s="126">
        <f>'BİLGİ GİRİŞİ'!F27</f>
        <v>0</v>
      </c>
      <c r="G24" s="108" t="s">
        <v>16</v>
      </c>
      <c r="H24" s="161">
        <f>((F24-D24)*$I$15)</f>
        <v>0</v>
      </c>
      <c r="I24" s="109"/>
      <c r="J24" s="127">
        <f>'BİLGİ GİRİŞİ'!F$36</f>
        <v>0</v>
      </c>
      <c r="K24" s="269">
        <f>'BİLGİ GİRİŞİ'!F39</f>
        <v>0</v>
      </c>
      <c r="L24" s="270"/>
      <c r="M24" s="260"/>
      <c r="N24" s="257"/>
      <c r="O24" s="72"/>
      <c r="P24" s="69"/>
      <c r="Q24" s="69"/>
      <c r="R24" s="73"/>
      <c r="S24" s="69"/>
      <c r="T24" s="69"/>
      <c r="U24" s="69"/>
      <c r="V24" s="69"/>
      <c r="W24" s="69"/>
      <c r="X24" s="69"/>
      <c r="Y24" s="69"/>
      <c r="Z24" s="69"/>
    </row>
    <row r="25" spans="2:26" s="8" customFormat="1" ht="19.5" customHeight="1" x14ac:dyDescent="0.25">
      <c r="B25" s="265"/>
      <c r="C25" s="156" t="s">
        <v>17</v>
      </c>
      <c r="D25" s="128">
        <f>'BİLGİ GİRİŞİ'!F31</f>
        <v>0</v>
      </c>
      <c r="E25" s="156" t="s">
        <v>17</v>
      </c>
      <c r="F25" s="128">
        <f>'BİLGİ GİRİŞİ'!F30</f>
        <v>0</v>
      </c>
      <c r="G25" s="156" t="s">
        <v>17</v>
      </c>
      <c r="H25" s="162">
        <f t="shared" ref="H25:H26" si="3">((F25-D25)*$I$15)</f>
        <v>0</v>
      </c>
      <c r="I25" s="110" t="e">
        <f>(H25*100)/H24</f>
        <v>#DIV/0!</v>
      </c>
      <c r="J25" s="129">
        <f>'BİLGİ GİRİŞİ'!F$37</f>
        <v>0</v>
      </c>
      <c r="K25" s="271"/>
      <c r="L25" s="272"/>
      <c r="M25" s="260"/>
      <c r="N25" s="257"/>
      <c r="O25" s="70"/>
      <c r="P25" s="69"/>
      <c r="Q25" s="69"/>
      <c r="R25" s="73"/>
      <c r="S25" s="69"/>
      <c r="T25" s="69"/>
      <c r="U25" s="69"/>
      <c r="V25" s="69"/>
      <c r="W25" s="69"/>
      <c r="X25" s="69"/>
      <c r="Y25" s="69"/>
      <c r="Z25" s="69"/>
    </row>
    <row r="26" spans="2:26" s="8" customFormat="1" ht="19.5" customHeight="1" thickBot="1" x14ac:dyDescent="0.3">
      <c r="B26" s="266"/>
      <c r="C26" s="112" t="s">
        <v>18</v>
      </c>
      <c r="D26" s="130">
        <f>'BİLGİ GİRİŞİ'!F34</f>
        <v>0</v>
      </c>
      <c r="E26" s="112" t="s">
        <v>18</v>
      </c>
      <c r="F26" s="130">
        <f>'BİLGİ GİRİŞİ'!F33</f>
        <v>0</v>
      </c>
      <c r="G26" s="112" t="str">
        <f t="shared" ref="G26" si="4">G22</f>
        <v>KAPASİTİF</v>
      </c>
      <c r="H26" s="163">
        <f t="shared" si="3"/>
        <v>0</v>
      </c>
      <c r="I26" s="111" t="e">
        <f>(H26*100)/H24</f>
        <v>#DIV/0!</v>
      </c>
      <c r="J26" s="131">
        <f>'BİLGİ GİRİŞİ'!F$38</f>
        <v>0</v>
      </c>
      <c r="K26" s="273"/>
      <c r="L26" s="274"/>
      <c r="M26" s="261"/>
      <c r="N26" s="258"/>
      <c r="O26" s="69"/>
      <c r="P26" s="69"/>
      <c r="Q26" s="69"/>
      <c r="R26" s="73"/>
      <c r="S26" s="69"/>
      <c r="T26" s="69"/>
      <c r="U26" s="69"/>
      <c r="V26" s="69"/>
      <c r="W26" s="69"/>
      <c r="X26" s="69"/>
      <c r="Y26" s="69"/>
      <c r="Z26" s="69"/>
    </row>
    <row r="27" spans="2:26" s="3" customFormat="1" ht="33.75" customHeight="1" thickBot="1" x14ac:dyDescent="0.3">
      <c r="B27" s="4" t="s">
        <v>12</v>
      </c>
      <c r="C27" s="262" t="s">
        <v>13</v>
      </c>
      <c r="D27" s="263"/>
      <c r="E27" s="262" t="s">
        <v>14</v>
      </c>
      <c r="F27" s="263"/>
      <c r="G27" s="262" t="s">
        <v>15</v>
      </c>
      <c r="H27" s="263"/>
      <c r="I27" s="5" t="s">
        <v>22</v>
      </c>
      <c r="J27" s="5" t="s">
        <v>19</v>
      </c>
      <c r="K27" s="267" t="s">
        <v>21</v>
      </c>
      <c r="L27" s="268"/>
      <c r="M27" s="259" t="e">
        <f t="shared" ref="M27" si="5">IF(I30&gt;=$M$15,"KAPASİTİF CEZA"," ")</f>
        <v>#DIV/0!</v>
      </c>
      <c r="N27" s="256" t="e">
        <f t="shared" ref="N27" si="6">IF(I29&gt;=$M$13,"ENDÜKTİF CEZA"," ")</f>
        <v>#DIV/0!</v>
      </c>
      <c r="O27" s="69"/>
      <c r="P27" s="73"/>
      <c r="Q27" s="69"/>
      <c r="R27" s="73"/>
      <c r="S27" s="69"/>
      <c r="T27" s="69"/>
      <c r="U27" s="69"/>
      <c r="V27" s="69"/>
      <c r="W27" s="69"/>
      <c r="X27" s="69"/>
      <c r="Y27" s="69"/>
      <c r="Z27" s="69"/>
    </row>
    <row r="28" spans="2:26" s="3" customFormat="1" ht="19.5" customHeight="1" x14ac:dyDescent="0.25">
      <c r="B28" s="264">
        <f>'BİLGİ GİRİŞİ'!I26</f>
        <v>0</v>
      </c>
      <c r="C28" s="108" t="s">
        <v>16</v>
      </c>
      <c r="D28" s="126">
        <f>'BİLGİ GİRİŞİ'!I28</f>
        <v>0</v>
      </c>
      <c r="E28" s="108" t="s">
        <v>16</v>
      </c>
      <c r="F28" s="126">
        <f>'BİLGİ GİRİŞİ'!I27</f>
        <v>0</v>
      </c>
      <c r="G28" s="108" t="s">
        <v>16</v>
      </c>
      <c r="H28" s="161">
        <f>((F28-D28)*$I$15)</f>
        <v>0</v>
      </c>
      <c r="I28" s="109"/>
      <c r="J28" s="135">
        <f>'BİLGİ GİRİŞİ'!I36</f>
        <v>0</v>
      </c>
      <c r="K28" s="269">
        <f>'BİLGİ GİRİŞİ'!I39</f>
        <v>0</v>
      </c>
      <c r="L28" s="270"/>
      <c r="M28" s="260"/>
      <c r="N28" s="257"/>
      <c r="O28" s="71"/>
      <c r="P28" s="69"/>
      <c r="Q28" s="69"/>
      <c r="R28" s="73"/>
      <c r="S28" s="69"/>
      <c r="T28" s="69"/>
      <c r="U28" s="69"/>
      <c r="V28" s="69"/>
      <c r="W28" s="69"/>
      <c r="X28" s="69"/>
      <c r="Y28" s="69"/>
      <c r="Z28" s="69"/>
    </row>
    <row r="29" spans="2:26" s="8" customFormat="1" ht="19.5" customHeight="1" x14ac:dyDescent="0.25">
      <c r="B29" s="265"/>
      <c r="C29" s="156" t="s">
        <v>17</v>
      </c>
      <c r="D29" s="128">
        <f>'BİLGİ GİRİŞİ'!I31</f>
        <v>0</v>
      </c>
      <c r="E29" s="156" t="s">
        <v>17</v>
      </c>
      <c r="F29" s="128">
        <f>'BİLGİ GİRİŞİ'!I30</f>
        <v>0</v>
      </c>
      <c r="G29" s="165" t="s">
        <v>17</v>
      </c>
      <c r="H29" s="162">
        <f t="shared" ref="H29:H30" si="7">((F29-D29)*$I$15)</f>
        <v>0</v>
      </c>
      <c r="I29" s="110" t="e">
        <f>(H29*100)/H28</f>
        <v>#DIV/0!</v>
      </c>
      <c r="J29" s="129">
        <f>'BİLGİ GİRİŞİ'!I37</f>
        <v>0</v>
      </c>
      <c r="K29" s="271"/>
      <c r="L29" s="272"/>
      <c r="M29" s="260"/>
      <c r="N29" s="257"/>
      <c r="O29" s="70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2:26" s="8" customFormat="1" ht="19.5" customHeight="1" thickBot="1" x14ac:dyDescent="0.3">
      <c r="B30" s="266"/>
      <c r="C30" s="112" t="s">
        <v>18</v>
      </c>
      <c r="D30" s="130">
        <f>'BİLGİ GİRİŞİ'!I34</f>
        <v>0</v>
      </c>
      <c r="E30" s="112" t="s">
        <v>18</v>
      </c>
      <c r="F30" s="130">
        <f>'BİLGİ GİRİŞİ'!I33</f>
        <v>0</v>
      </c>
      <c r="G30" s="112" t="s">
        <v>18</v>
      </c>
      <c r="H30" s="163">
        <f t="shared" si="7"/>
        <v>0</v>
      </c>
      <c r="I30" s="111" t="e">
        <f>(H30*100)/H28</f>
        <v>#DIV/0!</v>
      </c>
      <c r="J30" s="131">
        <f>'BİLGİ GİRİŞİ'!I38</f>
        <v>0</v>
      </c>
      <c r="K30" s="273"/>
      <c r="L30" s="274"/>
      <c r="M30" s="261"/>
      <c r="N30" s="258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2:26" s="3" customFormat="1" ht="33.75" customHeight="1" thickBot="1" x14ac:dyDescent="0.3">
      <c r="B31" s="4" t="s">
        <v>12</v>
      </c>
      <c r="C31" s="262" t="s">
        <v>13</v>
      </c>
      <c r="D31" s="263"/>
      <c r="E31" s="262" t="s">
        <v>14</v>
      </c>
      <c r="F31" s="263"/>
      <c r="G31" s="262" t="s">
        <v>15</v>
      </c>
      <c r="H31" s="263"/>
      <c r="I31" s="5" t="s">
        <v>22</v>
      </c>
      <c r="J31" s="5" t="s">
        <v>19</v>
      </c>
      <c r="K31" s="267" t="s">
        <v>21</v>
      </c>
      <c r="L31" s="268"/>
      <c r="M31" s="259" t="e">
        <f t="shared" ref="M31" si="8">IF(I34&gt;=$M$15,"KAPASİTİF CEZA"," ")</f>
        <v>#DIV/0!</v>
      </c>
      <c r="N31" s="256" t="e">
        <f t="shared" ref="N31" si="9">IF(I33&gt;=$M$13,"ENDÜKTİF CEZA"," ")</f>
        <v>#DIV/0!</v>
      </c>
      <c r="O31" s="69"/>
      <c r="P31" s="73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2:26" s="3" customFormat="1" ht="19.5" customHeight="1" x14ac:dyDescent="0.25">
      <c r="B32" s="264">
        <f>'BİLGİ GİRİŞİ'!L26</f>
        <v>0</v>
      </c>
      <c r="C32" s="108" t="s">
        <v>16</v>
      </c>
      <c r="D32" s="126">
        <f>'BİLGİ GİRİŞİ'!L28</f>
        <v>0</v>
      </c>
      <c r="E32" s="108" t="s">
        <v>16</v>
      </c>
      <c r="F32" s="126">
        <f>'BİLGİ GİRİŞİ'!L27</f>
        <v>0</v>
      </c>
      <c r="G32" s="108" t="s">
        <v>16</v>
      </c>
      <c r="H32" s="161">
        <f>((F32-D32)*$I$15)</f>
        <v>0</v>
      </c>
      <c r="I32" s="109"/>
      <c r="J32" s="135">
        <f>'BİLGİ GİRİŞİ'!L36</f>
        <v>0</v>
      </c>
      <c r="K32" s="269">
        <f>'BİLGİ GİRİŞİ'!L39</f>
        <v>0</v>
      </c>
      <c r="L32" s="270"/>
      <c r="M32" s="260"/>
      <c r="N32" s="257"/>
      <c r="O32" s="71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s="8" customFormat="1" ht="19.5" customHeight="1" x14ac:dyDescent="0.25">
      <c r="B33" s="265"/>
      <c r="C33" s="156" t="s">
        <v>17</v>
      </c>
      <c r="D33" s="128">
        <f>'BİLGİ GİRİŞİ'!L31</f>
        <v>0</v>
      </c>
      <c r="E33" s="156" t="s">
        <v>17</v>
      </c>
      <c r="F33" s="128">
        <f>'BİLGİ GİRİŞİ'!L30</f>
        <v>0</v>
      </c>
      <c r="G33" s="165" t="s">
        <v>17</v>
      </c>
      <c r="H33" s="162">
        <f t="shared" ref="H33:H34" si="10">((F33-D33)*$I$15)</f>
        <v>0</v>
      </c>
      <c r="I33" s="110" t="e">
        <f>(H33*100)/H32</f>
        <v>#DIV/0!</v>
      </c>
      <c r="J33" s="129">
        <f>'BİLGİ GİRİŞİ'!L37</f>
        <v>0</v>
      </c>
      <c r="K33" s="271"/>
      <c r="L33" s="272"/>
      <c r="M33" s="260"/>
      <c r="N33" s="257"/>
      <c r="O33" s="70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s="8" customFormat="1" ht="19.5" customHeight="1" thickBot="1" x14ac:dyDescent="0.3">
      <c r="B34" s="266"/>
      <c r="C34" s="112" t="s">
        <v>18</v>
      </c>
      <c r="D34" s="130">
        <f>'BİLGİ GİRİŞİ'!L34</f>
        <v>0</v>
      </c>
      <c r="E34" s="112" t="s">
        <v>18</v>
      </c>
      <c r="F34" s="130">
        <f>'BİLGİ GİRİŞİ'!L33</f>
        <v>0</v>
      </c>
      <c r="G34" s="112" t="s">
        <v>18</v>
      </c>
      <c r="H34" s="163">
        <f t="shared" si="10"/>
        <v>0</v>
      </c>
      <c r="I34" s="111" t="e">
        <f>(H34*100)/H32</f>
        <v>#DIV/0!</v>
      </c>
      <c r="J34" s="131">
        <f>'BİLGİ GİRİŞİ'!L38</f>
        <v>0</v>
      </c>
      <c r="K34" s="273"/>
      <c r="L34" s="274"/>
      <c r="M34" s="261"/>
      <c r="N34" s="258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s="3" customFormat="1" ht="33.75" customHeight="1" thickBot="1" x14ac:dyDescent="0.3">
      <c r="B35" s="4" t="s">
        <v>12</v>
      </c>
      <c r="C35" s="262" t="s">
        <v>13</v>
      </c>
      <c r="D35" s="263"/>
      <c r="E35" s="262" t="s">
        <v>14</v>
      </c>
      <c r="F35" s="263"/>
      <c r="G35" s="262" t="s">
        <v>15</v>
      </c>
      <c r="H35" s="263"/>
      <c r="I35" s="5" t="s">
        <v>22</v>
      </c>
      <c r="J35" s="5" t="s">
        <v>19</v>
      </c>
      <c r="K35" s="267" t="s">
        <v>21</v>
      </c>
      <c r="L35" s="268"/>
      <c r="M35" s="259" t="e">
        <f t="shared" ref="M35" si="11">IF(I38&gt;=$M$15,"KAPASİTİF CEZA"," ")</f>
        <v>#DIV/0!</v>
      </c>
      <c r="N35" s="256" t="e">
        <f t="shared" ref="N35" si="12">IF(I37&gt;=$M$13,"ENDÜKTİF CEZA"," ")</f>
        <v>#DIV/0!</v>
      </c>
      <c r="O35" s="69"/>
      <c r="P35" s="73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s="3" customFormat="1" ht="19.5" customHeight="1" x14ac:dyDescent="0.25">
      <c r="B36" s="264">
        <f>'BİLGİ GİRİŞİ'!C41</f>
        <v>0</v>
      </c>
      <c r="C36" s="108" t="s">
        <v>16</v>
      </c>
      <c r="D36" s="126">
        <f>'BİLGİ GİRİŞİ'!C43</f>
        <v>0</v>
      </c>
      <c r="E36" s="108" t="s">
        <v>16</v>
      </c>
      <c r="F36" s="126">
        <f>'BİLGİ GİRİŞİ'!C42</f>
        <v>0</v>
      </c>
      <c r="G36" s="108" t="s">
        <v>16</v>
      </c>
      <c r="H36" s="161">
        <f>((F36-D36)*$I$15)</f>
        <v>0</v>
      </c>
      <c r="I36" s="109"/>
      <c r="J36" s="135">
        <f>'BİLGİ GİRİŞİ'!C51</f>
        <v>0</v>
      </c>
      <c r="K36" s="269">
        <f>'BİLGİ GİRİŞİ'!C54</f>
        <v>0</v>
      </c>
      <c r="L36" s="270"/>
      <c r="M36" s="260"/>
      <c r="N36" s="257"/>
      <c r="O36" s="71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s="8" customFormat="1" ht="19.5" customHeight="1" x14ac:dyDescent="0.25">
      <c r="B37" s="265"/>
      <c r="C37" s="156" t="s">
        <v>17</v>
      </c>
      <c r="D37" s="128">
        <f>'BİLGİ GİRİŞİ'!C46</f>
        <v>0</v>
      </c>
      <c r="E37" s="156" t="s">
        <v>17</v>
      </c>
      <c r="F37" s="128">
        <f>'BİLGİ GİRİŞİ'!C45</f>
        <v>0</v>
      </c>
      <c r="G37" s="156" t="s">
        <v>17</v>
      </c>
      <c r="H37" s="162">
        <f t="shared" ref="H37:H38" si="13">((F37-D37)*$I$15)</f>
        <v>0</v>
      </c>
      <c r="I37" s="110" t="e">
        <f>(H37*100)/H36</f>
        <v>#DIV/0!</v>
      </c>
      <c r="J37" s="129">
        <f>'BİLGİ GİRİŞİ'!C52</f>
        <v>0</v>
      </c>
      <c r="K37" s="271"/>
      <c r="L37" s="272"/>
      <c r="M37" s="260"/>
      <c r="N37" s="257"/>
      <c r="O37" s="70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s="8" customFormat="1" ht="19.5" customHeight="1" thickBot="1" x14ac:dyDescent="0.3">
      <c r="B38" s="266"/>
      <c r="C38" s="112" t="s">
        <v>18</v>
      </c>
      <c r="D38" s="130">
        <f>'BİLGİ GİRİŞİ'!C49</f>
        <v>0</v>
      </c>
      <c r="E38" s="112" t="s">
        <v>18</v>
      </c>
      <c r="F38" s="130">
        <f>'BİLGİ GİRİŞİ'!C48</f>
        <v>0</v>
      </c>
      <c r="G38" s="112" t="s">
        <v>18</v>
      </c>
      <c r="H38" s="163">
        <f t="shared" si="13"/>
        <v>0</v>
      </c>
      <c r="I38" s="111" t="e">
        <f>(H38*100)/H36</f>
        <v>#DIV/0!</v>
      </c>
      <c r="J38" s="131">
        <f>'BİLGİ GİRİŞİ'!C53</f>
        <v>0</v>
      </c>
      <c r="K38" s="273"/>
      <c r="L38" s="274"/>
      <c r="M38" s="261"/>
      <c r="N38" s="258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s="3" customFormat="1" ht="33.75" customHeight="1" thickBot="1" x14ac:dyDescent="0.3">
      <c r="B39" s="4" t="s">
        <v>12</v>
      </c>
      <c r="C39" s="262" t="s">
        <v>13</v>
      </c>
      <c r="D39" s="263"/>
      <c r="E39" s="262" t="s">
        <v>14</v>
      </c>
      <c r="F39" s="263"/>
      <c r="G39" s="262" t="s">
        <v>15</v>
      </c>
      <c r="H39" s="263"/>
      <c r="I39" s="5" t="s">
        <v>22</v>
      </c>
      <c r="J39" s="5" t="s">
        <v>19</v>
      </c>
      <c r="K39" s="267" t="s">
        <v>21</v>
      </c>
      <c r="L39" s="268"/>
      <c r="M39" s="259" t="e">
        <f t="shared" ref="M39" si="14">IF(I42&gt;=$M$15,"KAPASİTİF CEZA"," ")</f>
        <v>#DIV/0!</v>
      </c>
      <c r="N39" s="256" t="e">
        <f t="shared" ref="N39" si="15">IF(I41&gt;=$M$13,"ENDÜKTİF CEZA"," ")</f>
        <v>#DIV/0!</v>
      </c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s="3" customFormat="1" ht="19.5" customHeight="1" x14ac:dyDescent="0.25">
      <c r="B40" s="264">
        <f>'BİLGİ GİRİŞİ'!F41</f>
        <v>0</v>
      </c>
      <c r="C40" s="108" t="s">
        <v>16</v>
      </c>
      <c r="D40" s="126">
        <f>'BİLGİ GİRİŞİ'!F43</f>
        <v>0</v>
      </c>
      <c r="E40" s="108" t="s">
        <v>16</v>
      </c>
      <c r="F40" s="126">
        <f>'BİLGİ GİRİŞİ'!F42</f>
        <v>0</v>
      </c>
      <c r="G40" s="108" t="s">
        <v>16</v>
      </c>
      <c r="H40" s="161">
        <f>((F40-D40)*$I$15)</f>
        <v>0</v>
      </c>
      <c r="I40" s="109"/>
      <c r="J40" s="135">
        <f>'BİLGİ GİRİŞİ'!F51</f>
        <v>0</v>
      </c>
      <c r="K40" s="269">
        <f>'BİLGİ GİRİŞİ'!F54</f>
        <v>0</v>
      </c>
      <c r="L40" s="270"/>
      <c r="M40" s="260"/>
      <c r="N40" s="257"/>
      <c r="O40" s="71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s="8" customFormat="1" ht="19.5" customHeight="1" x14ac:dyDescent="0.25">
      <c r="B41" s="265"/>
      <c r="C41" s="156" t="s">
        <v>17</v>
      </c>
      <c r="D41" s="128">
        <f>'BİLGİ GİRİŞİ'!F46</f>
        <v>0</v>
      </c>
      <c r="E41" s="156" t="s">
        <v>17</v>
      </c>
      <c r="F41" s="128">
        <f>'BİLGİ GİRİŞİ'!F45</f>
        <v>0</v>
      </c>
      <c r="G41" s="156" t="s">
        <v>17</v>
      </c>
      <c r="H41" s="162">
        <f t="shared" ref="H41:H42" si="16">((F41-D41)*$I$15)</f>
        <v>0</v>
      </c>
      <c r="I41" s="110" t="e">
        <f>(H41*100)/H40</f>
        <v>#DIV/0!</v>
      </c>
      <c r="J41" s="129">
        <f>'BİLGİ GİRİŞİ'!F52</f>
        <v>0</v>
      </c>
      <c r="K41" s="271"/>
      <c r="L41" s="272"/>
      <c r="M41" s="260"/>
      <c r="N41" s="257"/>
      <c r="O41" s="70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s="8" customFormat="1" ht="19.5" customHeight="1" thickBot="1" x14ac:dyDescent="0.3">
      <c r="B42" s="266"/>
      <c r="C42" s="112" t="s">
        <v>18</v>
      </c>
      <c r="D42" s="130">
        <f>'BİLGİ GİRİŞİ'!F49</f>
        <v>0</v>
      </c>
      <c r="E42" s="112" t="s">
        <v>18</v>
      </c>
      <c r="F42" s="130">
        <f>'BİLGİ GİRİŞİ'!F48</f>
        <v>0</v>
      </c>
      <c r="G42" s="112" t="s">
        <v>18</v>
      </c>
      <c r="H42" s="163">
        <f t="shared" si="16"/>
        <v>0</v>
      </c>
      <c r="I42" s="111" t="e">
        <f>(H42*100)/H40</f>
        <v>#DIV/0!</v>
      </c>
      <c r="J42" s="131">
        <f>'BİLGİ GİRİŞİ'!F53</f>
        <v>0</v>
      </c>
      <c r="K42" s="273"/>
      <c r="L42" s="274"/>
      <c r="M42" s="261"/>
      <c r="N42" s="258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6" customHeight="1" x14ac:dyDescent="0.25">
      <c r="N43" s="7"/>
      <c r="O43" s="6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x14ac:dyDescent="0.25">
      <c r="J44" s="239" t="s">
        <v>29</v>
      </c>
      <c r="K44" s="239"/>
      <c r="L44" s="239"/>
      <c r="M44" s="239"/>
      <c r="N44" s="239"/>
      <c r="O44" s="6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x14ac:dyDescent="0.2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30"/>
      <c r="O45" s="6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x14ac:dyDescent="0.2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30"/>
      <c r="O46" s="6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x14ac:dyDescent="0.2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30"/>
      <c r="O47" s="6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x14ac:dyDescent="0.2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30"/>
      <c r="O48" s="6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30"/>
      <c r="O49" s="6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30"/>
      <c r="O50" s="6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30"/>
      <c r="O51" s="6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x14ac:dyDescent="0.2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30"/>
      <c r="O52" s="6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x14ac:dyDescent="0.2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30"/>
      <c r="O53" s="6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x14ac:dyDescent="0.2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30"/>
      <c r="O54" s="6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x14ac:dyDescent="0.2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x14ac:dyDescent="0.2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x14ac:dyDescent="0.2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x14ac:dyDescent="0.2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x14ac:dyDescent="0.2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x14ac:dyDescent="0.2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x14ac:dyDescent="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x14ac:dyDescent="0.2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x14ac:dyDescent="0.2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x14ac:dyDescent="0.2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x14ac:dyDescent="0.2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x14ac:dyDescent="0.2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x14ac:dyDescent="0.2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x14ac:dyDescent="0.2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x14ac:dyDescent="0.2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x14ac:dyDescent="0.2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x14ac:dyDescent="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x14ac:dyDescent="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x14ac:dyDescent="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x14ac:dyDescent="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x14ac:dyDescent="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x14ac:dyDescent="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</sheetData>
  <mergeCells count="87">
    <mergeCell ref="K19:L19"/>
    <mergeCell ref="K20:L22"/>
    <mergeCell ref="K23:L23"/>
    <mergeCell ref="K24:L26"/>
    <mergeCell ref="K27:L27"/>
    <mergeCell ref="K28:L30"/>
    <mergeCell ref="K31:L31"/>
    <mergeCell ref="K32:L34"/>
    <mergeCell ref="K35:L35"/>
    <mergeCell ref="K36:L38"/>
    <mergeCell ref="K13:L14"/>
    <mergeCell ref="I14:J14"/>
    <mergeCell ref="E13:J13"/>
    <mergeCell ref="K15:L16"/>
    <mergeCell ref="G14:H14"/>
    <mergeCell ref="I15:J15"/>
    <mergeCell ref="I16:J16"/>
    <mergeCell ref="B14:D14"/>
    <mergeCell ref="B13:D13"/>
    <mergeCell ref="B12:D12"/>
    <mergeCell ref="C23:D23"/>
    <mergeCell ref="E23:F23"/>
    <mergeCell ref="E14:F14"/>
    <mergeCell ref="G23:H23"/>
    <mergeCell ref="B20:B22"/>
    <mergeCell ref="C19:D19"/>
    <mergeCell ref="B16:D16"/>
    <mergeCell ref="B15:D15"/>
    <mergeCell ref="G16:H16"/>
    <mergeCell ref="G15:H15"/>
    <mergeCell ref="E19:F19"/>
    <mergeCell ref="G19:H19"/>
    <mergeCell ref="E15:F15"/>
    <mergeCell ref="E16:F16"/>
    <mergeCell ref="B18:N18"/>
    <mergeCell ref="N19:N22"/>
    <mergeCell ref="N23:N26"/>
    <mergeCell ref="M19:M22"/>
    <mergeCell ref="M15:N16"/>
    <mergeCell ref="E31:F31"/>
    <mergeCell ref="G31:H31"/>
    <mergeCell ref="B32:B34"/>
    <mergeCell ref="C35:D35"/>
    <mergeCell ref="B24:B26"/>
    <mergeCell ref="C27:D27"/>
    <mergeCell ref="E27:F27"/>
    <mergeCell ref="G27:H27"/>
    <mergeCell ref="B28:B30"/>
    <mergeCell ref="C31:D31"/>
    <mergeCell ref="G35:H35"/>
    <mergeCell ref="E35:F35"/>
    <mergeCell ref="C39:D39"/>
    <mergeCell ref="E39:F39"/>
    <mergeCell ref="G39:H39"/>
    <mergeCell ref="B36:B38"/>
    <mergeCell ref="J44:N44"/>
    <mergeCell ref="M39:M42"/>
    <mergeCell ref="B40:B42"/>
    <mergeCell ref="K39:L39"/>
    <mergeCell ref="K40:L42"/>
    <mergeCell ref="N27:N30"/>
    <mergeCell ref="N31:N34"/>
    <mergeCell ref="N35:N38"/>
    <mergeCell ref="N39:N42"/>
    <mergeCell ref="M23:M26"/>
    <mergeCell ref="M27:M30"/>
    <mergeCell ref="M31:M34"/>
    <mergeCell ref="M35:M38"/>
    <mergeCell ref="D4:J5"/>
    <mergeCell ref="D2:J3"/>
    <mergeCell ref="B7:N7"/>
    <mergeCell ref="E12:N12"/>
    <mergeCell ref="E11:N11"/>
    <mergeCell ref="E10:N10"/>
    <mergeCell ref="E9:N9"/>
    <mergeCell ref="E8:N8"/>
    <mergeCell ref="B2:C5"/>
    <mergeCell ref="B11:D11"/>
    <mergeCell ref="B10:D10"/>
    <mergeCell ref="B9:D9"/>
    <mergeCell ref="B8:D8"/>
    <mergeCell ref="K2:N5"/>
    <mergeCell ref="Q9:R10"/>
    <mergeCell ref="S9:U10"/>
    <mergeCell ref="Q12:R13"/>
    <mergeCell ref="S12:U13"/>
    <mergeCell ref="M13:N14"/>
  </mergeCells>
  <conditionalFormatting sqref="G22">
    <cfRule type="expression" dxfId="101" priority="150">
      <formula>$I$22&gt;=M15</formula>
    </cfRule>
  </conditionalFormatting>
  <conditionalFormatting sqref="G21">
    <cfRule type="expression" dxfId="100" priority="149">
      <formula>$I$21&gt;=M13</formula>
    </cfRule>
  </conditionalFormatting>
  <conditionalFormatting sqref="G25">
    <cfRule type="expression" dxfId="99" priority="146">
      <formula>$I$25&gt;=M13</formula>
    </cfRule>
  </conditionalFormatting>
  <conditionalFormatting sqref="G37">
    <cfRule type="expression" dxfId="98" priority="143">
      <formula>$I$37&gt;=M13</formula>
    </cfRule>
  </conditionalFormatting>
  <conditionalFormatting sqref="G41">
    <cfRule type="expression" dxfId="97" priority="142">
      <formula>$I$41&gt;=M13</formula>
    </cfRule>
  </conditionalFormatting>
  <conditionalFormatting sqref="G26">
    <cfRule type="expression" dxfId="96" priority="141">
      <formula>$I$26&gt;=M15</formula>
    </cfRule>
  </conditionalFormatting>
  <conditionalFormatting sqref="G30">
    <cfRule type="expression" dxfId="95" priority="140">
      <formula>$I$30&gt;=M15</formula>
    </cfRule>
  </conditionalFormatting>
  <conditionalFormatting sqref="G34">
    <cfRule type="expression" dxfId="94" priority="139">
      <formula>$I$34&gt;=M15</formula>
    </cfRule>
  </conditionalFormatting>
  <conditionalFormatting sqref="G38">
    <cfRule type="expression" dxfId="93" priority="138">
      <formula>$I$38&gt;=M15</formula>
    </cfRule>
  </conditionalFormatting>
  <conditionalFormatting sqref="G42">
    <cfRule type="expression" dxfId="92" priority="137">
      <formula>$I$42&gt;=M15</formula>
    </cfRule>
  </conditionalFormatting>
  <conditionalFormatting sqref="I21">
    <cfRule type="cellIs" dxfId="91" priority="127" operator="between">
      <formula>0.1</formula>
      <formula>5</formula>
    </cfRule>
    <cfRule type="cellIs" dxfId="90" priority="128" operator="greaterThanOrEqual">
      <formula>$M$13</formula>
    </cfRule>
    <cfRule type="cellIs" dxfId="89" priority="129" operator="between">
      <formula>10</formula>
      <formula>$M$13</formula>
    </cfRule>
  </conditionalFormatting>
  <conditionalFormatting sqref="I22">
    <cfRule type="cellIs" dxfId="88" priority="109" operator="between">
      <formula>0.1</formula>
      <formula>5</formula>
    </cfRule>
    <cfRule type="cellIs" dxfId="87" priority="110" operator="greaterThanOrEqual">
      <formula>$M$15</formula>
    </cfRule>
    <cfRule type="cellIs" dxfId="86" priority="111" operator="between">
      <formula>10</formula>
      <formula>$M$15</formula>
    </cfRule>
  </conditionalFormatting>
  <conditionalFormatting sqref="I21:I22">
    <cfRule type="cellIs" priority="87" operator="lessThanOrEqual">
      <formula>0</formula>
    </cfRule>
  </conditionalFormatting>
  <conditionalFormatting sqref="M19:M42">
    <cfRule type="containsText" dxfId="85" priority="51" operator="containsText" text="KAPASİTİF CEZA">
      <formula>NOT(ISERROR(SEARCH("KAPASİTİF CEZA",M19)))</formula>
    </cfRule>
  </conditionalFormatting>
  <conditionalFormatting sqref="N19:N42">
    <cfRule type="containsText" dxfId="84" priority="50" operator="containsText" text="ENDÜKTİF CEZA">
      <formula>NOT(ISERROR(SEARCH("ENDÜKTİF CEZA",N19)))</formula>
    </cfRule>
  </conditionalFormatting>
  <conditionalFormatting sqref="I25">
    <cfRule type="cellIs" dxfId="83" priority="41" operator="between">
      <formula>0.1</formula>
      <formula>5</formula>
    </cfRule>
    <cfRule type="cellIs" dxfId="82" priority="42" operator="greaterThanOrEqual">
      <formula>$M$13</formula>
    </cfRule>
    <cfRule type="cellIs" dxfId="81" priority="43" operator="between">
      <formula>10</formula>
      <formula>$M$13</formula>
    </cfRule>
  </conditionalFormatting>
  <conditionalFormatting sqref="I25">
    <cfRule type="cellIs" priority="40" operator="lessThanOrEqual">
      <formula>0</formula>
    </cfRule>
  </conditionalFormatting>
  <conditionalFormatting sqref="I29">
    <cfRule type="cellIs" dxfId="80" priority="37" operator="between">
      <formula>0.1</formula>
      <formula>5</formula>
    </cfRule>
    <cfRule type="cellIs" dxfId="79" priority="38" operator="greaterThanOrEqual">
      <formula>$M$13</formula>
    </cfRule>
    <cfRule type="cellIs" dxfId="78" priority="39" operator="between">
      <formula>10</formula>
      <formula>$M$13</formula>
    </cfRule>
  </conditionalFormatting>
  <conditionalFormatting sqref="I29">
    <cfRule type="cellIs" priority="36" operator="lessThanOrEqual">
      <formula>0</formula>
    </cfRule>
  </conditionalFormatting>
  <conditionalFormatting sqref="I26">
    <cfRule type="cellIs" dxfId="77" priority="33" operator="between">
      <formula>0.1</formula>
      <formula>5</formula>
    </cfRule>
    <cfRule type="cellIs" dxfId="76" priority="34" operator="greaterThanOrEqual">
      <formula>$M$15</formula>
    </cfRule>
    <cfRule type="cellIs" dxfId="75" priority="35" operator="between">
      <formula>10</formula>
      <formula>$M$15</formula>
    </cfRule>
  </conditionalFormatting>
  <conditionalFormatting sqref="I26">
    <cfRule type="cellIs" priority="32" operator="lessThanOrEqual">
      <formula>0</formula>
    </cfRule>
  </conditionalFormatting>
  <conditionalFormatting sqref="I30">
    <cfRule type="cellIs" dxfId="74" priority="29" operator="between">
      <formula>0.1</formula>
      <formula>5</formula>
    </cfRule>
    <cfRule type="cellIs" dxfId="73" priority="30" operator="greaterThanOrEqual">
      <formula>$M$15</formula>
    </cfRule>
    <cfRule type="cellIs" dxfId="72" priority="31" operator="between">
      <formula>10</formula>
      <formula>$M$15</formula>
    </cfRule>
  </conditionalFormatting>
  <conditionalFormatting sqref="I30">
    <cfRule type="cellIs" priority="28" operator="lessThanOrEqual">
      <formula>0</formula>
    </cfRule>
  </conditionalFormatting>
  <conditionalFormatting sqref="I34">
    <cfRule type="cellIs" dxfId="71" priority="25" operator="between">
      <formula>0.1</formula>
      <formula>5</formula>
    </cfRule>
    <cfRule type="cellIs" dxfId="70" priority="26" operator="greaterThanOrEqual">
      <formula>$M$15</formula>
    </cfRule>
    <cfRule type="cellIs" dxfId="69" priority="27" operator="between">
      <formula>10</formula>
      <formula>$M$15</formula>
    </cfRule>
  </conditionalFormatting>
  <conditionalFormatting sqref="I34">
    <cfRule type="cellIs" priority="24" operator="lessThanOrEqual">
      <formula>0</formula>
    </cfRule>
  </conditionalFormatting>
  <conditionalFormatting sqref="I38">
    <cfRule type="cellIs" dxfId="68" priority="21" operator="between">
      <formula>0.1</formula>
      <formula>5</formula>
    </cfRule>
    <cfRule type="cellIs" dxfId="67" priority="22" operator="greaterThanOrEqual">
      <formula>$M$15</formula>
    </cfRule>
    <cfRule type="cellIs" dxfId="66" priority="23" operator="between">
      <formula>10</formula>
      <formula>$M$15</formula>
    </cfRule>
  </conditionalFormatting>
  <conditionalFormatting sqref="I38">
    <cfRule type="cellIs" priority="20" operator="lessThanOrEqual">
      <formula>0</formula>
    </cfRule>
  </conditionalFormatting>
  <conditionalFormatting sqref="I42">
    <cfRule type="cellIs" dxfId="65" priority="17" operator="between">
      <formula>0.1</formula>
      <formula>5</formula>
    </cfRule>
    <cfRule type="cellIs" dxfId="64" priority="18" operator="greaterThanOrEqual">
      <formula>$M$15</formula>
    </cfRule>
    <cfRule type="cellIs" dxfId="63" priority="19" operator="between">
      <formula>10</formula>
      <formula>$M$15</formula>
    </cfRule>
  </conditionalFormatting>
  <conditionalFormatting sqref="I42">
    <cfRule type="cellIs" priority="16" operator="lessThanOrEqual">
      <formula>0</formula>
    </cfRule>
  </conditionalFormatting>
  <conditionalFormatting sqref="I33">
    <cfRule type="cellIs" dxfId="62" priority="13" operator="between">
      <formula>0.1</formula>
      <formula>5</formula>
    </cfRule>
    <cfRule type="cellIs" dxfId="61" priority="14" operator="greaterThanOrEqual">
      <formula>$M$13</formula>
    </cfRule>
    <cfRule type="cellIs" dxfId="60" priority="15" operator="between">
      <formula>10</formula>
      <formula>$M$13</formula>
    </cfRule>
  </conditionalFormatting>
  <conditionalFormatting sqref="I33">
    <cfRule type="cellIs" priority="12" operator="lessThanOrEqual">
      <formula>0</formula>
    </cfRule>
  </conditionalFormatting>
  <conditionalFormatting sqref="I37">
    <cfRule type="cellIs" dxfId="59" priority="9" operator="between">
      <formula>0.1</formula>
      <formula>5</formula>
    </cfRule>
    <cfRule type="cellIs" dxfId="58" priority="10" operator="greaterThanOrEqual">
      <formula>$M$13</formula>
    </cfRule>
    <cfRule type="cellIs" dxfId="57" priority="11" operator="between">
      <formula>10</formula>
      <formula>$M$13</formula>
    </cfRule>
  </conditionalFormatting>
  <conditionalFormatting sqref="I37">
    <cfRule type="cellIs" priority="8" operator="lessThanOrEqual">
      <formula>0</formula>
    </cfRule>
  </conditionalFormatting>
  <conditionalFormatting sqref="I41">
    <cfRule type="cellIs" dxfId="56" priority="5" operator="between">
      <formula>0.1</formula>
      <formula>5</formula>
    </cfRule>
    <cfRule type="cellIs" dxfId="55" priority="6" operator="greaterThanOrEqual">
      <formula>$M$13</formula>
    </cfRule>
    <cfRule type="cellIs" dxfId="54" priority="7" operator="between">
      <formula>10</formula>
      <formula>$M$13</formula>
    </cfRule>
  </conditionalFormatting>
  <conditionalFormatting sqref="I41">
    <cfRule type="cellIs" priority="4" operator="lessThanOrEqual">
      <formula>0</formula>
    </cfRule>
  </conditionalFormatting>
  <conditionalFormatting sqref="G29">
    <cfRule type="expression" dxfId="53" priority="2">
      <formula>$I$25&gt;=M13</formula>
    </cfRule>
  </conditionalFormatting>
  <conditionalFormatting sqref="G33">
    <cfRule type="expression" dxfId="52" priority="1">
      <formula>$I$25&gt;=M13</formula>
    </cfRule>
  </conditionalFormatting>
  <hyperlinks>
    <hyperlink ref="Q9:R10" location="'FAN 1. Sayfa'!Yazdırma_Alanı" display="ANALİZ SAYFASI 1"/>
    <hyperlink ref="Q12:R13" location="'FAN  2. Sayfa'!Yazdırma_Alanı" display="ANALİZ SAYFASI 2"/>
  </hyperlinks>
  <pageMargins left="0.23" right="0.14000000000000001" top="0.17" bottom="0.27" header="0.12" footer="0.2"/>
  <pageSetup paperSize="9" scale="77" orientation="portrait" horizontalDpi="4294967293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>
    <pageSetUpPr fitToPage="1"/>
  </sheetPr>
  <dimension ref="A1:Y79"/>
  <sheetViews>
    <sheetView zoomScale="90" zoomScaleNormal="90" workbookViewId="0">
      <selection activeCell="P45" sqref="P45"/>
    </sheetView>
  </sheetViews>
  <sheetFormatPr defaultRowHeight="15" x14ac:dyDescent="0.25"/>
  <cols>
    <col min="1" max="1" width="0.85546875" style="2" customWidth="1"/>
    <col min="2" max="2" width="9.28515625" style="2" customWidth="1"/>
    <col min="3" max="3" width="10.42578125" style="2" customWidth="1"/>
    <col min="4" max="4" width="13" style="2" customWidth="1"/>
    <col min="5" max="5" width="10.140625" style="2" customWidth="1"/>
    <col min="6" max="6" width="12.85546875" style="2" customWidth="1"/>
    <col min="7" max="7" width="9.5703125" style="2" customWidth="1"/>
    <col min="8" max="8" width="11.28515625" style="2" customWidth="1"/>
    <col min="9" max="9" width="8.85546875" style="2" customWidth="1"/>
    <col min="10" max="10" width="12.42578125" style="2" customWidth="1"/>
    <col min="11" max="11" width="13.140625" style="2" customWidth="1"/>
    <col min="12" max="13" width="3.5703125" style="2" customWidth="1"/>
    <col min="14" max="14" width="11" style="2" bestFit="1" customWidth="1"/>
    <col min="15" max="15" width="2.42578125" style="2" customWidth="1"/>
    <col min="16" max="16" width="5.7109375" style="2" customWidth="1"/>
    <col min="17" max="17" width="23.42578125" style="2" customWidth="1"/>
    <col min="18" max="16384" width="9.140625" style="2"/>
  </cols>
  <sheetData>
    <row r="1" spans="2:25" ht="7.5" customHeight="1" thickBot="1" x14ac:dyDescent="0.3"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</row>
    <row r="2" spans="2:25" ht="20.25" customHeight="1" x14ac:dyDescent="0.25">
      <c r="B2" s="236"/>
      <c r="C2" s="237"/>
      <c r="D2" s="226" t="s">
        <v>20</v>
      </c>
      <c r="E2" s="227"/>
      <c r="F2" s="227"/>
      <c r="G2" s="227"/>
      <c r="H2" s="227"/>
      <c r="I2" s="227"/>
      <c r="J2" s="227"/>
      <c r="K2" s="304"/>
      <c r="L2" s="305"/>
      <c r="M2" s="306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</row>
    <row r="3" spans="2:25" ht="12" customHeight="1" x14ac:dyDescent="0.25">
      <c r="B3" s="238"/>
      <c r="C3" s="239"/>
      <c r="D3" s="228"/>
      <c r="E3" s="229"/>
      <c r="F3" s="229"/>
      <c r="G3" s="229"/>
      <c r="H3" s="229"/>
      <c r="I3" s="229"/>
      <c r="J3" s="229"/>
      <c r="K3" s="307"/>
      <c r="L3" s="308"/>
      <c r="M3" s="309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</row>
    <row r="4" spans="2:25" ht="18" customHeight="1" x14ac:dyDescent="0.25">
      <c r="B4" s="238"/>
      <c r="C4" s="239"/>
      <c r="D4" s="222" t="s">
        <v>97</v>
      </c>
      <c r="E4" s="223"/>
      <c r="F4" s="223"/>
      <c r="G4" s="223"/>
      <c r="H4" s="223"/>
      <c r="I4" s="223"/>
      <c r="J4" s="223"/>
      <c r="K4" s="307"/>
      <c r="L4" s="308"/>
      <c r="M4" s="309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</row>
    <row r="5" spans="2:25" ht="18" customHeight="1" thickBot="1" x14ac:dyDescent="0.3">
      <c r="B5" s="240"/>
      <c r="C5" s="241"/>
      <c r="D5" s="224"/>
      <c r="E5" s="225"/>
      <c r="F5" s="225"/>
      <c r="G5" s="225"/>
      <c r="H5" s="225"/>
      <c r="I5" s="225"/>
      <c r="J5" s="225"/>
      <c r="K5" s="310"/>
      <c r="L5" s="311"/>
      <c r="M5" s="312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2:25" ht="3" customHeight="1" thickBot="1" x14ac:dyDescent="0.3"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2:25" s="3" customFormat="1" ht="16.5" customHeight="1" thickBot="1" x14ac:dyDescent="0.3">
      <c r="B7" s="230" t="s">
        <v>11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89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</row>
    <row r="8" spans="2:25" s="3" customFormat="1" ht="33.75" customHeight="1" thickBot="1" x14ac:dyDescent="0.3">
      <c r="B8" s="4" t="s">
        <v>12</v>
      </c>
      <c r="C8" s="262" t="s">
        <v>13</v>
      </c>
      <c r="D8" s="263"/>
      <c r="E8" s="262" t="s">
        <v>14</v>
      </c>
      <c r="F8" s="263"/>
      <c r="G8" s="262" t="s">
        <v>15</v>
      </c>
      <c r="H8" s="263"/>
      <c r="I8" s="5" t="s">
        <v>22</v>
      </c>
      <c r="J8" s="5" t="s">
        <v>19</v>
      </c>
      <c r="K8" s="6" t="s">
        <v>21</v>
      </c>
      <c r="L8" s="313" t="e">
        <f>IF(I11&gt;='FAN 1. Sayfa'!$M$15,"KAPASİTİF CEZA"," ")</f>
        <v>#DIV/0!</v>
      </c>
      <c r="M8" s="316" t="e">
        <f>IF(I10&gt;='FAN 1. Sayfa'!$M$13,"ENDÜKTİF CEZA"," ")</f>
        <v>#DIV/0!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</row>
    <row r="9" spans="2:25" s="3" customFormat="1" ht="19.5" customHeight="1" x14ac:dyDescent="0.25">
      <c r="B9" s="322">
        <f>'BİLGİ GİRİŞİ'!I41</f>
        <v>0</v>
      </c>
      <c r="C9" s="155" t="s">
        <v>16</v>
      </c>
      <c r="D9" s="126">
        <f>'BİLGİ GİRİŞİ'!I43</f>
        <v>0</v>
      </c>
      <c r="E9" s="155" t="s">
        <v>16</v>
      </c>
      <c r="F9" s="126">
        <f>'BİLGİ GİRİŞİ'!I42</f>
        <v>0</v>
      </c>
      <c r="G9" s="155" t="s">
        <v>16</v>
      </c>
      <c r="H9" s="159">
        <f>((F9-D9)*'FAN 1. Sayfa'!$I$15)</f>
        <v>0</v>
      </c>
      <c r="I9" s="105"/>
      <c r="J9" s="135">
        <f>'BİLGİ GİRİŞİ'!I51</f>
        <v>0</v>
      </c>
      <c r="K9" s="319">
        <f>'BİLGİ GİRİŞİ'!I54</f>
        <v>0</v>
      </c>
      <c r="L9" s="314"/>
      <c r="M9" s="317"/>
      <c r="N9" s="33"/>
      <c r="O9" s="33"/>
      <c r="P9" s="218" t="s">
        <v>89</v>
      </c>
      <c r="Q9" s="218"/>
      <c r="R9" s="303" t="s">
        <v>90</v>
      </c>
      <c r="S9" s="303"/>
      <c r="T9" s="303"/>
      <c r="U9" s="33"/>
      <c r="V9" s="33"/>
      <c r="W9" s="33"/>
      <c r="X9" s="33"/>
      <c r="Y9" s="33"/>
    </row>
    <row r="10" spans="2:25" s="8" customFormat="1" ht="19.5" customHeight="1" x14ac:dyDescent="0.25">
      <c r="B10" s="323"/>
      <c r="C10" s="103" t="s">
        <v>17</v>
      </c>
      <c r="D10" s="128">
        <f>'BİLGİ GİRİŞİ'!I46</f>
        <v>0</v>
      </c>
      <c r="E10" s="103" t="s">
        <v>17</v>
      </c>
      <c r="F10" s="128">
        <f>'BİLGİ GİRİŞİ'!I45</f>
        <v>0</v>
      </c>
      <c r="G10" s="103" t="s">
        <v>17</v>
      </c>
      <c r="H10" s="160">
        <f>((F10-D10)*'FAN 1. Sayfa'!$I$15)</f>
        <v>0</v>
      </c>
      <c r="I10" s="106" t="e">
        <f>(H10*100)/H9</f>
        <v>#DIV/0!</v>
      </c>
      <c r="J10" s="129">
        <f>'BİLGİ GİRİŞİ'!I52</f>
        <v>0</v>
      </c>
      <c r="K10" s="320"/>
      <c r="L10" s="314"/>
      <c r="M10" s="317"/>
      <c r="N10" s="33"/>
      <c r="O10" s="33"/>
      <c r="P10" s="218"/>
      <c r="Q10" s="218"/>
      <c r="R10" s="303"/>
      <c r="S10" s="303"/>
      <c r="T10" s="303"/>
      <c r="U10" s="33"/>
      <c r="V10" s="33"/>
      <c r="W10" s="33"/>
      <c r="X10" s="33"/>
      <c r="Y10" s="33"/>
    </row>
    <row r="11" spans="2:25" s="8" customFormat="1" ht="19.5" customHeight="1" thickBot="1" x14ac:dyDescent="0.3">
      <c r="B11" s="324"/>
      <c r="C11" s="104" t="s">
        <v>18</v>
      </c>
      <c r="D11" s="130">
        <f>'BİLGİ GİRİŞİ'!I49</f>
        <v>0</v>
      </c>
      <c r="E11" s="104" t="s">
        <v>18</v>
      </c>
      <c r="F11" s="130">
        <f>'BİLGİ GİRİŞİ'!I48</f>
        <v>0</v>
      </c>
      <c r="G11" s="104" t="s">
        <v>18</v>
      </c>
      <c r="H11" s="164">
        <f>((F11-D11)*'FAN 1. Sayfa'!$I$15)</f>
        <v>0</v>
      </c>
      <c r="I11" s="107" t="e">
        <f>(H11*100)/H9</f>
        <v>#DIV/0!</v>
      </c>
      <c r="J11" s="131">
        <f>'BİLGİ GİRİŞİ'!I53</f>
        <v>0</v>
      </c>
      <c r="K11" s="321"/>
      <c r="L11" s="315"/>
      <c r="M11" s="318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</row>
    <row r="12" spans="2:25" s="3" customFormat="1" ht="33.75" customHeight="1" thickBot="1" x14ac:dyDescent="0.3">
      <c r="B12" s="4" t="s">
        <v>12</v>
      </c>
      <c r="C12" s="262" t="s">
        <v>13</v>
      </c>
      <c r="D12" s="263"/>
      <c r="E12" s="262" t="s">
        <v>14</v>
      </c>
      <c r="F12" s="263"/>
      <c r="G12" s="262" t="s">
        <v>15</v>
      </c>
      <c r="H12" s="263"/>
      <c r="I12" s="5" t="s">
        <v>22</v>
      </c>
      <c r="J12" s="5" t="s">
        <v>19</v>
      </c>
      <c r="K12" s="6" t="s">
        <v>21</v>
      </c>
      <c r="L12" s="313" t="e">
        <f>IF(I15&gt;='FAN 1. Sayfa'!$M$15,"KAPASİTİF CEZA"," ")</f>
        <v>#DIV/0!</v>
      </c>
      <c r="M12" s="316" t="e">
        <f>IF(I14&gt;='FAN 1. Sayfa'!$M$13,"ENDÜKTİF CEZA"," ")</f>
        <v>#DIV/0!</v>
      </c>
      <c r="N12" s="33"/>
      <c r="O12" s="33"/>
      <c r="P12" s="218" t="s">
        <v>91</v>
      </c>
      <c r="Q12" s="218"/>
      <c r="R12" s="303" t="s">
        <v>92</v>
      </c>
      <c r="S12" s="303"/>
      <c r="T12" s="303"/>
      <c r="U12" s="33"/>
      <c r="V12" s="33"/>
      <c r="W12" s="33"/>
      <c r="X12" s="33"/>
      <c r="Y12" s="33"/>
    </row>
    <row r="13" spans="2:25" s="3" customFormat="1" ht="19.5" customHeight="1" x14ac:dyDescent="0.25">
      <c r="B13" s="322">
        <f>'BİLGİ GİRİŞİ'!L41</f>
        <v>0</v>
      </c>
      <c r="C13" s="155" t="s">
        <v>16</v>
      </c>
      <c r="D13" s="126">
        <f>'BİLGİ GİRİŞİ'!L43</f>
        <v>0</v>
      </c>
      <c r="E13" s="155" t="s">
        <v>16</v>
      </c>
      <c r="F13" s="126">
        <f>'BİLGİ GİRİŞİ'!L42</f>
        <v>0</v>
      </c>
      <c r="G13" s="155" t="s">
        <v>16</v>
      </c>
      <c r="H13" s="159">
        <f>((F13-D13)*'FAN 1. Sayfa'!$I$15)</f>
        <v>0</v>
      </c>
      <c r="I13" s="105"/>
      <c r="J13" s="135">
        <f>'BİLGİ GİRİŞİ'!L51</f>
        <v>0</v>
      </c>
      <c r="K13" s="319">
        <f>'BİLGİ GİRİŞİ'!L54</f>
        <v>0</v>
      </c>
      <c r="L13" s="314"/>
      <c r="M13" s="317"/>
      <c r="N13" s="33"/>
      <c r="O13" s="33"/>
      <c r="P13" s="74"/>
      <c r="Q13" s="74"/>
      <c r="R13" s="75"/>
      <c r="S13" s="75"/>
      <c r="T13" s="75"/>
      <c r="U13" s="33"/>
      <c r="V13" s="33"/>
      <c r="W13" s="33"/>
      <c r="X13" s="33"/>
      <c r="Y13" s="33"/>
    </row>
    <row r="14" spans="2:25" s="8" customFormat="1" ht="19.5" customHeight="1" x14ac:dyDescent="0.25">
      <c r="B14" s="323"/>
      <c r="C14" s="103" t="s">
        <v>17</v>
      </c>
      <c r="D14" s="128">
        <f>'BİLGİ GİRİŞİ'!L46</f>
        <v>0</v>
      </c>
      <c r="E14" s="103" t="s">
        <v>17</v>
      </c>
      <c r="F14" s="128">
        <f>'BİLGİ GİRİŞİ'!L45</f>
        <v>0</v>
      </c>
      <c r="G14" s="103" t="s">
        <v>17</v>
      </c>
      <c r="H14" s="160">
        <f>((F14-D14)*'FAN 1. Sayfa'!$I$15)</f>
        <v>0</v>
      </c>
      <c r="I14" s="106" t="e">
        <f>(H14*100)/H13</f>
        <v>#DIV/0!</v>
      </c>
      <c r="J14" s="129">
        <f>'BİLGİ GİRİŞİ'!L52</f>
        <v>0</v>
      </c>
      <c r="K14" s="320"/>
      <c r="L14" s="314"/>
      <c r="M14" s="317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</row>
    <row r="15" spans="2:25" s="8" customFormat="1" ht="19.5" customHeight="1" thickBot="1" x14ac:dyDescent="0.3">
      <c r="B15" s="324"/>
      <c r="C15" s="104" t="s">
        <v>18</v>
      </c>
      <c r="D15" s="130">
        <f>'BİLGİ GİRİŞİ'!L49</f>
        <v>0</v>
      </c>
      <c r="E15" s="104" t="s">
        <v>18</v>
      </c>
      <c r="F15" s="130">
        <f>'BİLGİ GİRİŞİ'!L48</f>
        <v>0</v>
      </c>
      <c r="G15" s="104" t="s">
        <v>18</v>
      </c>
      <c r="H15" s="164">
        <f>((F15-D15)*'FAN 1. Sayfa'!$I$15)</f>
        <v>0</v>
      </c>
      <c r="I15" s="107" t="e">
        <f>(H15*100)/H13</f>
        <v>#DIV/0!</v>
      </c>
      <c r="J15" s="131">
        <f>'BİLGİ GİRİŞİ'!L53</f>
        <v>0</v>
      </c>
      <c r="K15" s="321"/>
      <c r="L15" s="315"/>
      <c r="M15" s="318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</row>
    <row r="16" spans="2:25" s="3" customFormat="1" ht="33.75" customHeight="1" thickBot="1" x14ac:dyDescent="0.3">
      <c r="B16" s="4" t="s">
        <v>12</v>
      </c>
      <c r="C16" s="262" t="s">
        <v>13</v>
      </c>
      <c r="D16" s="263"/>
      <c r="E16" s="262" t="s">
        <v>14</v>
      </c>
      <c r="F16" s="263"/>
      <c r="G16" s="262" t="s">
        <v>15</v>
      </c>
      <c r="H16" s="263"/>
      <c r="I16" s="5" t="s">
        <v>22</v>
      </c>
      <c r="J16" s="5" t="s">
        <v>19</v>
      </c>
      <c r="K16" s="6" t="s">
        <v>21</v>
      </c>
      <c r="L16" s="313" t="e">
        <f>IF(I19&gt;='FAN 1. Sayfa'!$M$15,"KAPASİTİF CEZA"," ")</f>
        <v>#DIV/0!</v>
      </c>
      <c r="M16" s="316" t="e">
        <f>IF(I18&gt;='FAN 1. Sayfa'!$M$13,"ENDÜKTİF CEZA"," ")</f>
        <v>#DIV/0!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</row>
    <row r="17" spans="2:25" s="3" customFormat="1" ht="19.5" customHeight="1" x14ac:dyDescent="0.25">
      <c r="B17" s="322">
        <f>'BİLGİ GİRİŞİ'!C56</f>
        <v>0</v>
      </c>
      <c r="C17" s="155" t="s">
        <v>16</v>
      </c>
      <c r="D17" s="126">
        <f>'BİLGİ GİRİŞİ'!C58</f>
        <v>0</v>
      </c>
      <c r="E17" s="155" t="s">
        <v>16</v>
      </c>
      <c r="F17" s="126">
        <f>'BİLGİ GİRİŞİ'!C57</f>
        <v>0</v>
      </c>
      <c r="G17" s="155" t="s">
        <v>16</v>
      </c>
      <c r="H17" s="159">
        <f>((F17-D17)*'FAN 1. Sayfa'!$I$15)</f>
        <v>0</v>
      </c>
      <c r="I17" s="105"/>
      <c r="J17" s="127">
        <f>'BİLGİ GİRİŞİ'!C66</f>
        <v>0</v>
      </c>
      <c r="K17" s="319">
        <f>'BİLGİ GİRİŞİ'!C69</f>
        <v>0</v>
      </c>
      <c r="L17" s="314"/>
      <c r="M17" s="317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spans="2:25" s="8" customFormat="1" ht="19.5" customHeight="1" x14ac:dyDescent="0.25">
      <c r="B18" s="323"/>
      <c r="C18" s="103" t="s">
        <v>17</v>
      </c>
      <c r="D18" s="128">
        <f>'BİLGİ GİRİŞİ'!C61</f>
        <v>0</v>
      </c>
      <c r="E18" s="103" t="s">
        <v>17</v>
      </c>
      <c r="F18" s="128">
        <f>'BİLGİ GİRİŞİ'!C60</f>
        <v>0</v>
      </c>
      <c r="G18" s="103" t="s">
        <v>17</v>
      </c>
      <c r="H18" s="160">
        <f>((F18-D18)*'FAN 1. Sayfa'!$I$15)</f>
        <v>0</v>
      </c>
      <c r="I18" s="106" t="e">
        <f>(H18*100)/H17</f>
        <v>#DIV/0!</v>
      </c>
      <c r="J18" s="134">
        <f>'BİLGİ GİRİŞİ'!C67</f>
        <v>0</v>
      </c>
      <c r="K18" s="320"/>
      <c r="L18" s="314"/>
      <c r="M18" s="317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</row>
    <row r="19" spans="2:25" s="8" customFormat="1" ht="19.5" customHeight="1" thickBot="1" x14ac:dyDescent="0.3">
      <c r="B19" s="324"/>
      <c r="C19" s="104" t="s">
        <v>18</v>
      </c>
      <c r="D19" s="130">
        <f>'BİLGİ GİRİŞİ'!C64</f>
        <v>0</v>
      </c>
      <c r="E19" s="104" t="s">
        <v>18</v>
      </c>
      <c r="F19" s="130">
        <f>'BİLGİ GİRİŞİ'!C63</f>
        <v>0</v>
      </c>
      <c r="G19" s="104" t="s">
        <v>18</v>
      </c>
      <c r="H19" s="164">
        <f>((F19-D19)*'FAN 1. Sayfa'!$I$15)</f>
        <v>0</v>
      </c>
      <c r="I19" s="107" t="e">
        <f>(H19*100)/H17</f>
        <v>#DIV/0!</v>
      </c>
      <c r="J19" s="133">
        <f>'BİLGİ GİRİŞİ'!C68</f>
        <v>0</v>
      </c>
      <c r="K19" s="321"/>
      <c r="L19" s="315"/>
      <c r="M19" s="318"/>
      <c r="N19" s="76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</row>
    <row r="20" spans="2:25" s="3" customFormat="1" ht="33.75" customHeight="1" thickBot="1" x14ac:dyDescent="0.3">
      <c r="B20" s="4" t="s">
        <v>12</v>
      </c>
      <c r="C20" s="262" t="s">
        <v>13</v>
      </c>
      <c r="D20" s="263"/>
      <c r="E20" s="262" t="s">
        <v>14</v>
      </c>
      <c r="F20" s="263"/>
      <c r="G20" s="262" t="s">
        <v>15</v>
      </c>
      <c r="H20" s="263"/>
      <c r="I20" s="5" t="s">
        <v>22</v>
      </c>
      <c r="J20" s="5" t="s">
        <v>19</v>
      </c>
      <c r="K20" s="6" t="s">
        <v>21</v>
      </c>
      <c r="L20" s="313" t="e">
        <f>IF(I23&gt;='FAN 1. Sayfa'!$M$15,"KAPASİTİF CEZA"," ")</f>
        <v>#DIV/0!</v>
      </c>
      <c r="M20" s="316" t="e">
        <f>IF(I22&gt;='FAN 1. Sayfa'!$M$13,"ENDÜKTİF CEZA"," ")</f>
        <v>#DIV/0!</v>
      </c>
      <c r="N20" s="77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</row>
    <row r="21" spans="2:25" s="3" customFormat="1" ht="19.5" customHeight="1" x14ac:dyDescent="0.25">
      <c r="B21" s="322">
        <f>'BİLGİ GİRİŞİ'!F56</f>
        <v>0</v>
      </c>
      <c r="C21" s="155" t="s">
        <v>16</v>
      </c>
      <c r="D21" s="126">
        <f>'BİLGİ GİRİŞİ'!F58</f>
        <v>0</v>
      </c>
      <c r="E21" s="155" t="s">
        <v>16</v>
      </c>
      <c r="F21" s="126">
        <f>'BİLGİ GİRİŞİ'!F57</f>
        <v>0</v>
      </c>
      <c r="G21" s="155" t="s">
        <v>16</v>
      </c>
      <c r="H21" s="159">
        <f>((F21-D21)*'FAN 1. Sayfa'!$I$15)</f>
        <v>0</v>
      </c>
      <c r="I21" s="105"/>
      <c r="J21" s="135">
        <f>'BİLGİ GİRİŞİ'!F66</f>
        <v>0</v>
      </c>
      <c r="K21" s="319">
        <f>'BİLGİ GİRİŞİ'!F69</f>
        <v>0</v>
      </c>
      <c r="L21" s="314"/>
      <c r="M21" s="317"/>
      <c r="N21" s="78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</row>
    <row r="22" spans="2:25" s="8" customFormat="1" ht="19.5" customHeight="1" x14ac:dyDescent="0.25">
      <c r="B22" s="323"/>
      <c r="C22" s="103" t="s">
        <v>17</v>
      </c>
      <c r="D22" s="128">
        <f>'BİLGİ GİRİŞİ'!F61</f>
        <v>0</v>
      </c>
      <c r="E22" s="103" t="s">
        <v>17</v>
      </c>
      <c r="F22" s="128">
        <f>'BİLGİ GİRİŞİ'!F60</f>
        <v>0</v>
      </c>
      <c r="G22" s="103" t="s">
        <v>17</v>
      </c>
      <c r="H22" s="160">
        <f>((F22-D22)*'FAN 1. Sayfa'!$I$15)</f>
        <v>0</v>
      </c>
      <c r="I22" s="106" t="e">
        <f>(H22*100)/H21</f>
        <v>#DIV/0!</v>
      </c>
      <c r="J22" s="129">
        <f>'BİLGİ GİRİŞİ'!F67</f>
        <v>0</v>
      </c>
      <c r="K22" s="320"/>
      <c r="L22" s="314"/>
      <c r="M22" s="317"/>
      <c r="N22" s="78"/>
      <c r="O22" s="54"/>
      <c r="P22" s="54"/>
      <c r="Q22" s="79"/>
      <c r="R22" s="54"/>
      <c r="S22" s="54"/>
      <c r="T22" s="54"/>
      <c r="U22" s="54"/>
      <c r="V22" s="54"/>
      <c r="W22" s="54"/>
      <c r="X22" s="54"/>
      <c r="Y22" s="54"/>
    </row>
    <row r="23" spans="2:25" s="8" customFormat="1" ht="19.5" customHeight="1" thickBot="1" x14ac:dyDescent="0.3">
      <c r="B23" s="324"/>
      <c r="C23" s="104" t="s">
        <v>18</v>
      </c>
      <c r="D23" s="130">
        <f>'BİLGİ GİRİŞİ'!F64</f>
        <v>0</v>
      </c>
      <c r="E23" s="104" t="s">
        <v>18</v>
      </c>
      <c r="F23" s="130">
        <f>'BİLGİ GİRİŞİ'!F63</f>
        <v>0</v>
      </c>
      <c r="G23" s="104" t="s">
        <v>18</v>
      </c>
      <c r="H23" s="164">
        <f>((F23-D23)*'FAN 1. Sayfa'!$I$15)</f>
        <v>0</v>
      </c>
      <c r="I23" s="107" t="e">
        <f>(H23*100)/H21</f>
        <v>#DIV/0!</v>
      </c>
      <c r="J23" s="131">
        <f>'BİLGİ GİRİŞİ'!F68</f>
        <v>0</v>
      </c>
      <c r="K23" s="321"/>
      <c r="L23" s="315"/>
      <c r="M23" s="318"/>
      <c r="N23" s="78"/>
      <c r="O23" s="79"/>
      <c r="P23" s="54"/>
      <c r="Q23" s="79"/>
      <c r="R23" s="54"/>
      <c r="S23" s="54"/>
      <c r="T23" s="54"/>
      <c r="U23" s="54"/>
      <c r="V23" s="54"/>
      <c r="W23" s="54"/>
      <c r="X23" s="54"/>
      <c r="Y23" s="54"/>
    </row>
    <row r="24" spans="2:25" s="3" customFormat="1" ht="33.75" customHeight="1" thickBot="1" x14ac:dyDescent="0.3">
      <c r="B24" s="4" t="s">
        <v>12</v>
      </c>
      <c r="C24" s="262" t="s">
        <v>13</v>
      </c>
      <c r="D24" s="263"/>
      <c r="E24" s="262" t="s">
        <v>14</v>
      </c>
      <c r="F24" s="263"/>
      <c r="G24" s="262" t="s">
        <v>15</v>
      </c>
      <c r="H24" s="263"/>
      <c r="I24" s="5" t="s">
        <v>22</v>
      </c>
      <c r="J24" s="5" t="s">
        <v>19</v>
      </c>
      <c r="K24" s="6" t="s">
        <v>21</v>
      </c>
      <c r="L24" s="313" t="e">
        <f>IF(I27&gt;='FAN 1. Sayfa'!$M$15,"KAPASİTİF CEZA"," ")</f>
        <v>#DIV/0!</v>
      </c>
      <c r="M24" s="316" t="e">
        <f>IF(I26&gt;='FAN 1. Sayfa'!$M$13,"ENDÜKTİF CEZA"," ")</f>
        <v>#DIV/0!</v>
      </c>
      <c r="N24" s="78"/>
      <c r="O24" s="54"/>
      <c r="P24" s="54"/>
      <c r="Q24" s="79"/>
      <c r="R24" s="54"/>
      <c r="S24" s="54"/>
      <c r="T24" s="54"/>
      <c r="U24" s="54"/>
      <c r="V24" s="54"/>
      <c r="W24" s="54"/>
      <c r="X24" s="54"/>
      <c r="Y24" s="54"/>
    </row>
    <row r="25" spans="2:25" s="3" customFormat="1" ht="19.5" customHeight="1" x14ac:dyDescent="0.25">
      <c r="B25" s="322">
        <f>'BİLGİ GİRİŞİ'!I56</f>
        <v>0</v>
      </c>
      <c r="C25" s="155" t="s">
        <v>16</v>
      </c>
      <c r="D25" s="126">
        <f>'BİLGİ GİRİŞİ'!I58</f>
        <v>0</v>
      </c>
      <c r="E25" s="155" t="s">
        <v>16</v>
      </c>
      <c r="F25" s="126">
        <f>'BİLGİ GİRİŞİ'!I57</f>
        <v>0</v>
      </c>
      <c r="G25" s="155" t="s">
        <v>16</v>
      </c>
      <c r="H25" s="159">
        <f>((F25-D25)*'FAN 1. Sayfa'!$I$15)</f>
        <v>0</v>
      </c>
      <c r="I25" s="105"/>
      <c r="J25" s="127">
        <f>'BİLGİ GİRİŞİ'!I66</f>
        <v>0</v>
      </c>
      <c r="K25" s="319">
        <f>'BİLGİ GİRİŞİ'!I69</f>
        <v>0</v>
      </c>
      <c r="L25" s="314"/>
      <c r="M25" s="317"/>
      <c r="N25" s="76"/>
      <c r="O25" s="54"/>
      <c r="P25" s="54"/>
      <c r="Q25" s="79"/>
      <c r="R25" s="54"/>
      <c r="S25" s="54"/>
      <c r="T25" s="54"/>
      <c r="U25" s="54"/>
      <c r="V25" s="54"/>
      <c r="W25" s="54"/>
      <c r="X25" s="54"/>
      <c r="Y25" s="54"/>
    </row>
    <row r="26" spans="2:25" s="8" customFormat="1" ht="19.5" customHeight="1" x14ac:dyDescent="0.25">
      <c r="B26" s="323"/>
      <c r="C26" s="103" t="s">
        <v>17</v>
      </c>
      <c r="D26" s="128">
        <f>'BİLGİ GİRİŞİ'!I61</f>
        <v>0</v>
      </c>
      <c r="E26" s="103" t="s">
        <v>17</v>
      </c>
      <c r="F26" s="128">
        <f>'BİLGİ GİRİŞİ'!I60</f>
        <v>0</v>
      </c>
      <c r="G26" s="103" t="s">
        <v>17</v>
      </c>
      <c r="H26" s="160">
        <f>((F26-D26)*'FAN 1. Sayfa'!$I$15)</f>
        <v>0</v>
      </c>
      <c r="I26" s="106" t="e">
        <f>(H26*100)/H25</f>
        <v>#DIV/0!</v>
      </c>
      <c r="J26" s="134">
        <f>'BİLGİ GİRİŞİ'!I67</f>
        <v>0</v>
      </c>
      <c r="K26" s="320"/>
      <c r="L26" s="314"/>
      <c r="M26" s="317"/>
      <c r="N26" s="54"/>
      <c r="O26" s="54"/>
      <c r="P26" s="54"/>
      <c r="Q26" s="79"/>
      <c r="R26" s="54"/>
      <c r="S26" s="54"/>
      <c r="T26" s="54"/>
      <c r="U26" s="54"/>
      <c r="V26" s="54"/>
      <c r="W26" s="54"/>
      <c r="X26" s="54"/>
      <c r="Y26" s="54"/>
    </row>
    <row r="27" spans="2:25" s="8" customFormat="1" ht="19.5" customHeight="1" thickBot="1" x14ac:dyDescent="0.3">
      <c r="B27" s="324"/>
      <c r="C27" s="104" t="s">
        <v>18</v>
      </c>
      <c r="D27" s="130">
        <f>'BİLGİ GİRİŞİ'!I64</f>
        <v>0</v>
      </c>
      <c r="E27" s="104" t="s">
        <v>18</v>
      </c>
      <c r="F27" s="130">
        <f>'BİLGİ GİRİŞİ'!I63</f>
        <v>0</v>
      </c>
      <c r="G27" s="104" t="s">
        <v>18</v>
      </c>
      <c r="H27" s="164">
        <f>((F27-D27)*'FAN 1. Sayfa'!$I$15)</f>
        <v>0</v>
      </c>
      <c r="I27" s="107" t="e">
        <f>(H27*100)/H25</f>
        <v>#DIV/0!</v>
      </c>
      <c r="J27" s="133">
        <f>'BİLGİ GİRİŞİ'!I68</f>
        <v>0</v>
      </c>
      <c r="K27" s="321"/>
      <c r="L27" s="315"/>
      <c r="M27" s="318"/>
      <c r="N27" s="54"/>
      <c r="O27" s="79"/>
      <c r="P27" s="54"/>
      <c r="Q27" s="79"/>
      <c r="R27" s="54"/>
      <c r="S27" s="54"/>
      <c r="T27" s="54"/>
      <c r="U27" s="54"/>
      <c r="V27" s="54"/>
      <c r="W27" s="54"/>
      <c r="X27" s="54"/>
      <c r="Y27" s="54"/>
    </row>
    <row r="28" spans="2:25" s="3" customFormat="1" ht="33.75" customHeight="1" thickBot="1" x14ac:dyDescent="0.3">
      <c r="B28" s="4" t="s">
        <v>12</v>
      </c>
      <c r="C28" s="262" t="s">
        <v>13</v>
      </c>
      <c r="D28" s="263"/>
      <c r="E28" s="262" t="s">
        <v>14</v>
      </c>
      <c r="F28" s="263"/>
      <c r="G28" s="262" t="s">
        <v>15</v>
      </c>
      <c r="H28" s="263"/>
      <c r="I28" s="5" t="s">
        <v>22</v>
      </c>
      <c r="J28" s="5" t="s">
        <v>19</v>
      </c>
      <c r="K28" s="6" t="s">
        <v>21</v>
      </c>
      <c r="L28" s="313" t="e">
        <f>IF(I31&gt;='FAN 1. Sayfa'!$M$15,"KAPASİTİF CEZA"," ")</f>
        <v>#DIV/0!</v>
      </c>
      <c r="M28" s="316" t="e">
        <f>IF(I30&gt;='FAN 1. Sayfa'!$M$13,"ENDÜKTİF CEZA"," ")</f>
        <v>#DIV/0!</v>
      </c>
      <c r="N28" s="77"/>
      <c r="O28" s="54"/>
      <c r="P28" s="54"/>
      <c r="Q28" s="79"/>
      <c r="R28" s="54"/>
      <c r="S28" s="54"/>
      <c r="T28" s="54"/>
      <c r="U28" s="54"/>
      <c r="V28" s="54"/>
      <c r="W28" s="54"/>
      <c r="X28" s="54"/>
      <c r="Y28" s="54"/>
    </row>
    <row r="29" spans="2:25" s="3" customFormat="1" ht="19.5" customHeight="1" x14ac:dyDescent="0.25">
      <c r="B29" s="322">
        <f>'BİLGİ GİRİŞİ'!L56</f>
        <v>0</v>
      </c>
      <c r="C29" s="155" t="s">
        <v>16</v>
      </c>
      <c r="D29" s="126">
        <f>'BİLGİ GİRİŞİ'!L58</f>
        <v>0</v>
      </c>
      <c r="E29" s="155" t="s">
        <v>16</v>
      </c>
      <c r="F29" s="126">
        <f>'BİLGİ GİRİŞİ'!L57</f>
        <v>0</v>
      </c>
      <c r="G29" s="155" t="s">
        <v>16</v>
      </c>
      <c r="H29" s="159">
        <f>((F29-D29)*'FAN 1. Sayfa'!$I$15)</f>
        <v>0</v>
      </c>
      <c r="I29" s="105"/>
      <c r="J29" s="127">
        <f>'BİLGİ GİRİŞİ'!L66</f>
        <v>0</v>
      </c>
      <c r="K29" s="319">
        <f>'BİLGİ GİRİŞİ'!L69</f>
        <v>0</v>
      </c>
      <c r="L29" s="314"/>
      <c r="M29" s="317"/>
      <c r="N29" s="76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</row>
    <row r="30" spans="2:25" s="8" customFormat="1" ht="19.5" customHeight="1" x14ac:dyDescent="0.25">
      <c r="B30" s="323"/>
      <c r="C30" s="103" t="s">
        <v>17</v>
      </c>
      <c r="D30" s="128">
        <f>'BİLGİ GİRİŞİ'!L61</f>
        <v>0</v>
      </c>
      <c r="E30" s="103" t="s">
        <v>17</v>
      </c>
      <c r="F30" s="128">
        <f>'BİLGİ GİRİŞİ'!L60</f>
        <v>0</v>
      </c>
      <c r="G30" s="103" t="s">
        <v>17</v>
      </c>
      <c r="H30" s="160">
        <f>((F30-D30)*'FAN 1. Sayfa'!$I$15)</f>
        <v>0</v>
      </c>
      <c r="I30" s="106" t="e">
        <f>(H30*100)/H29</f>
        <v>#DIV/0!</v>
      </c>
      <c r="J30" s="134">
        <f>'BİLGİ GİRİŞİ'!L67</f>
        <v>0</v>
      </c>
      <c r="K30" s="320"/>
      <c r="L30" s="314"/>
      <c r="M30" s="317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spans="2:25" s="8" customFormat="1" ht="19.5" customHeight="1" thickBot="1" x14ac:dyDescent="0.3">
      <c r="B31" s="324"/>
      <c r="C31" s="104" t="s">
        <v>18</v>
      </c>
      <c r="D31" s="130">
        <f>'BİLGİ GİRİŞİ'!L64</f>
        <v>0</v>
      </c>
      <c r="E31" s="104" t="s">
        <v>18</v>
      </c>
      <c r="F31" s="130">
        <f>'BİLGİ GİRİŞİ'!L63</f>
        <v>0</v>
      </c>
      <c r="G31" s="104" t="s">
        <v>18</v>
      </c>
      <c r="H31" s="164">
        <f>((F31-D31)*'FAN 1. Sayfa'!$I$15)</f>
        <v>0</v>
      </c>
      <c r="I31" s="107" t="e">
        <f>(H31*100)/H29</f>
        <v>#DIV/0!</v>
      </c>
      <c r="J31" s="133">
        <f>'BİLGİ GİRİŞİ'!L68</f>
        <v>0</v>
      </c>
      <c r="K31" s="321"/>
      <c r="L31" s="315"/>
      <c r="M31" s="318"/>
      <c r="N31" s="54"/>
      <c r="O31" s="79"/>
      <c r="P31" s="54"/>
      <c r="Q31" s="54"/>
      <c r="R31" s="54"/>
      <c r="S31" s="54"/>
      <c r="T31" s="54"/>
      <c r="U31" s="54"/>
      <c r="V31" s="54"/>
      <c r="W31" s="54"/>
      <c r="X31" s="54"/>
      <c r="Y31" s="54"/>
    </row>
    <row r="32" spans="2:25" ht="6" customHeight="1" x14ac:dyDescent="0.25">
      <c r="N32" s="77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</row>
    <row r="33" spans="1:25" ht="14.25" customHeight="1" thickBot="1" x14ac:dyDescent="0.3">
      <c r="N33" s="76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</row>
    <row r="34" spans="1:25" x14ac:dyDescent="0.25">
      <c r="F34" s="343" t="s">
        <v>104</v>
      </c>
      <c r="G34" s="344"/>
      <c r="H34" s="344"/>
      <c r="I34" s="344"/>
      <c r="J34" s="345">
        <f>SUM('BİLGİ GİRİŞİ'!C36+'BİLGİ GİRİŞİ'!F36+'BİLGİ GİRİŞİ'!I36+'BİLGİ GİRİŞİ'!L36+'BİLGİ GİRİŞİ'!C51+'BİLGİ GİRİŞİ'!F51+'BİLGİ GİRİŞİ'!I51+'BİLGİ GİRİŞİ'!L51+'BİLGİ GİRİŞİ'!C66+'BİLGİ GİRİŞİ'!F66+'BİLGİ GİRİŞİ'!I66+'BİLGİ GİRİŞİ'!L66)</f>
        <v>0</v>
      </c>
      <c r="K34" s="346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spans="1:25" x14ac:dyDescent="0.25">
      <c r="F35" s="325" t="s">
        <v>105</v>
      </c>
      <c r="G35" s="326"/>
      <c r="H35" s="326"/>
      <c r="I35" s="326"/>
      <c r="J35" s="327">
        <f>SUM('BİLGİ GİRİŞİ'!C37+'BİLGİ GİRİŞİ'!F37+'BİLGİ GİRİŞİ'!I37+'BİLGİ GİRİŞİ'!L37+'BİLGİ GİRİŞİ'!C52+'BİLGİ GİRİŞİ'!F52+'BİLGİ GİRİŞİ'!I52+'BİLGİ GİRİŞİ'!L52+'BİLGİ GİRİŞİ'!C67+'BİLGİ GİRİŞİ'!F67+'BİLGİ GİRİŞİ'!I67+'BİLGİ GİRİŞİ'!L67)</f>
        <v>0</v>
      </c>
      <c r="K35" s="328"/>
      <c r="N35" s="54"/>
      <c r="O35" s="79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spans="1:25" x14ac:dyDescent="0.25">
      <c r="F36" s="325" t="s">
        <v>106</v>
      </c>
      <c r="G36" s="326"/>
      <c r="H36" s="326"/>
      <c r="I36" s="326"/>
      <c r="J36" s="327">
        <f>SUM('BİLGİ GİRİŞİ'!C38+'BİLGİ GİRİŞİ'!F38+'BİLGİ GİRİŞİ'!I38+'BİLGİ GİRİŞİ'!L38+'BİLGİ GİRİŞİ'!C53+'BİLGİ GİRİŞİ'!F53+'BİLGİ GİRİŞİ'!I53+'BİLGİ GİRİŞİ'!L53+'BİLGİ GİRİŞİ'!C68+'BİLGİ GİRİŞİ'!F68+'BİLGİ GİRİŞİ'!I68+'BİLGİ GİRİŞİ'!L68)</f>
        <v>0</v>
      </c>
      <c r="K36" s="328"/>
      <c r="N36" s="76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</row>
    <row r="37" spans="1:25" ht="15.75" x14ac:dyDescent="0.25">
      <c r="F37" s="329" t="s">
        <v>107</v>
      </c>
      <c r="G37" s="330"/>
      <c r="H37" s="330"/>
      <c r="I37" s="330"/>
      <c r="J37" s="331">
        <f>J35+J36</f>
        <v>0</v>
      </c>
      <c r="K37" s="33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</row>
    <row r="38" spans="1:25" ht="15.75" x14ac:dyDescent="0.25">
      <c r="F38" s="329" t="s">
        <v>108</v>
      </c>
      <c r="G38" s="330"/>
      <c r="H38" s="330"/>
      <c r="I38" s="330"/>
      <c r="J38" s="331">
        <f>SUM('BİLGİ GİRİŞİ'!C39+'BİLGİ GİRİŞİ'!F39+'BİLGİ GİRİŞİ'!I39+'BİLGİ GİRİŞİ'!L39+'BİLGİ GİRİŞİ'!C54+'BİLGİ GİRİŞİ'!F54+'BİLGİ GİRİŞİ'!I54+'BİLGİ GİRİŞİ'!L54+'BİLGİ GİRİŞİ'!C69+'BİLGİ GİRİŞİ'!F69+'BİLGİ GİRİŞİ'!I69+'BİLGİ GİRİŞİ'!L69)</f>
        <v>0</v>
      </c>
      <c r="K38" s="332"/>
      <c r="N38" s="77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</row>
    <row r="39" spans="1:25" x14ac:dyDescent="0.25">
      <c r="F39" s="336" t="s">
        <v>117</v>
      </c>
      <c r="G39" s="337"/>
      <c r="H39" s="337"/>
      <c r="I39" s="337"/>
      <c r="J39" s="338">
        <f>SUM(H29,H25,H21,H17,H13,H9,'FAN 1. Sayfa'!H40,'FAN 1. Sayfa'!H36,'FAN 1. Sayfa'!H32,'FAN 1. Sayfa'!H28,'FAN 1. Sayfa'!H24,'FAN 1. Sayfa'!H20)</f>
        <v>0</v>
      </c>
      <c r="K39" s="328"/>
      <c r="N39" s="76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</row>
    <row r="40" spans="1:25" x14ac:dyDescent="0.25">
      <c r="F40" s="336" t="s">
        <v>118</v>
      </c>
      <c r="G40" s="337"/>
      <c r="H40" s="337"/>
      <c r="I40" s="337"/>
      <c r="J40" s="338">
        <f>SUM(H30,H26,H22,H18,H14,H10,'FAN 1. Sayfa'!H41,'FAN 1. Sayfa'!H37,'FAN 1. Sayfa'!H33,'FAN 1. Sayfa'!H29,'FAN 1. Sayfa'!H25,'FAN 1. Sayfa'!H21)</f>
        <v>0</v>
      </c>
      <c r="K40" s="328"/>
      <c r="N40" s="76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</row>
    <row r="41" spans="1:25" ht="15.75" thickBot="1" x14ac:dyDescent="0.3">
      <c r="F41" s="339" t="s">
        <v>119</v>
      </c>
      <c r="G41" s="340"/>
      <c r="H41" s="340"/>
      <c r="I41" s="340"/>
      <c r="J41" s="341">
        <f>SUM(H31,H27,H23,H19,H15,H11,'FAN 1. Sayfa'!H42,'FAN 1. Sayfa'!H38,'FAN 1. Sayfa'!H34,'FAN 1. Sayfa'!H30,'FAN 1. Sayfa'!H26,'FAN 1. Sayfa'!H22)</f>
        <v>0</v>
      </c>
      <c r="K41" s="342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</row>
    <row r="42" spans="1:25" x14ac:dyDescent="0.25">
      <c r="F42" s="153"/>
      <c r="G42" s="153"/>
      <c r="H42" s="153"/>
      <c r="I42" s="153"/>
      <c r="J42" s="153"/>
      <c r="K42" s="153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</row>
    <row r="43" spans="1:25" x14ac:dyDescent="0.25">
      <c r="F43" s="333" t="s">
        <v>23</v>
      </c>
      <c r="G43" s="333"/>
      <c r="H43" s="333"/>
      <c r="I43" s="333"/>
      <c r="J43" s="80">
        <f ca="1">TODAY()</f>
        <v>42772</v>
      </c>
      <c r="N43" s="54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</row>
    <row r="44" spans="1:25" x14ac:dyDescent="0.25">
      <c r="F44" s="333" t="s">
        <v>24</v>
      </c>
      <c r="G44" s="333"/>
      <c r="H44" s="333"/>
      <c r="I44" s="333"/>
      <c r="J44" s="335">
        <f>'BİLGİ GİRİŞİ'!E21</f>
        <v>0</v>
      </c>
      <c r="K44" s="335"/>
      <c r="L44" s="335"/>
      <c r="M44" s="335"/>
      <c r="N44" s="54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</row>
    <row r="45" spans="1:25" x14ac:dyDescent="0.25">
      <c r="N45" s="54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</row>
    <row r="46" spans="1:25" x14ac:dyDescent="0.25">
      <c r="N46" s="54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25" x14ac:dyDescent="0.25">
      <c r="J47" s="239" t="s">
        <v>30</v>
      </c>
      <c r="K47" s="239"/>
      <c r="L47" s="239"/>
      <c r="M47" s="239"/>
      <c r="N47" s="54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25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54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</row>
    <row r="49" spans="1:25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54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54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</row>
    <row r="51" spans="1:25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54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54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54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</row>
    <row r="54" spans="1:25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54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1:25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1:25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1:25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1:25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</row>
    <row r="59" spans="1:25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</row>
    <row r="60" spans="1:25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</row>
    <row r="61" spans="1:25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</row>
    <row r="62" spans="1:25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</row>
    <row r="63" spans="1:25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</row>
    <row r="64" spans="1:25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</row>
    <row r="65" spans="1:25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</row>
    <row r="66" spans="1:25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</row>
    <row r="67" spans="1:25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</row>
    <row r="68" spans="1:25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</row>
    <row r="69" spans="1:25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5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</row>
    <row r="71" spans="1:25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25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25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25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</row>
    <row r="75" spans="1:25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</row>
    <row r="76" spans="1:25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</row>
    <row r="77" spans="1:25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</row>
    <row r="78" spans="1:25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</row>
    <row r="79" spans="1:25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</row>
  </sheetData>
  <mergeCells count="71">
    <mergeCell ref="B9:B11"/>
    <mergeCell ref="K9:K11"/>
    <mergeCell ref="C12:D12"/>
    <mergeCell ref="E12:F12"/>
    <mergeCell ref="G12:H12"/>
    <mergeCell ref="B29:B31"/>
    <mergeCell ref="K29:K31"/>
    <mergeCell ref="F34:I34"/>
    <mergeCell ref="J34:K34"/>
    <mergeCell ref="B13:B15"/>
    <mergeCell ref="K13:K15"/>
    <mergeCell ref="C28:D28"/>
    <mergeCell ref="E28:F28"/>
    <mergeCell ref="G28:H28"/>
    <mergeCell ref="B17:B19"/>
    <mergeCell ref="K17:K19"/>
    <mergeCell ref="C20:D20"/>
    <mergeCell ref="E20:F20"/>
    <mergeCell ref="G20:H20"/>
    <mergeCell ref="B21:B23"/>
    <mergeCell ref="K21:K23"/>
    <mergeCell ref="F43:I43"/>
    <mergeCell ref="F44:I44"/>
    <mergeCell ref="F37:I37"/>
    <mergeCell ref="J37:K37"/>
    <mergeCell ref="J47:M47"/>
    <mergeCell ref="J44:M44"/>
    <mergeCell ref="F39:I39"/>
    <mergeCell ref="J39:K39"/>
    <mergeCell ref="J40:K40"/>
    <mergeCell ref="F40:I40"/>
    <mergeCell ref="F41:I41"/>
    <mergeCell ref="J41:K41"/>
    <mergeCell ref="F35:I35"/>
    <mergeCell ref="J35:K35"/>
    <mergeCell ref="F36:I36"/>
    <mergeCell ref="J36:K36"/>
    <mergeCell ref="F38:I38"/>
    <mergeCell ref="J38:K38"/>
    <mergeCell ref="L28:L31"/>
    <mergeCell ref="M28:M31"/>
    <mergeCell ref="L8:L11"/>
    <mergeCell ref="M8:M11"/>
    <mergeCell ref="L12:L15"/>
    <mergeCell ref="M12:M15"/>
    <mergeCell ref="L16:L19"/>
    <mergeCell ref="M16:M19"/>
    <mergeCell ref="B2:C5"/>
    <mergeCell ref="B7:M7"/>
    <mergeCell ref="L20:L23"/>
    <mergeCell ref="M20:M23"/>
    <mergeCell ref="L24:L27"/>
    <mergeCell ref="M24:M27"/>
    <mergeCell ref="K25:K27"/>
    <mergeCell ref="C24:D24"/>
    <mergeCell ref="E24:F24"/>
    <mergeCell ref="G24:H24"/>
    <mergeCell ref="B25:B27"/>
    <mergeCell ref="C16:D16"/>
    <mergeCell ref="E16:F16"/>
    <mergeCell ref="G16:H16"/>
    <mergeCell ref="C8:D8"/>
    <mergeCell ref="E8:F8"/>
    <mergeCell ref="P9:Q10"/>
    <mergeCell ref="R9:T10"/>
    <mergeCell ref="P12:Q12"/>
    <mergeCell ref="R12:T12"/>
    <mergeCell ref="D2:J3"/>
    <mergeCell ref="K2:M5"/>
    <mergeCell ref="D4:J5"/>
    <mergeCell ref="G8:H8"/>
  </mergeCells>
  <conditionalFormatting sqref="I10">
    <cfRule type="cellIs" dxfId="51" priority="86" operator="between">
      <formula>0.1</formula>
      <formula>5</formula>
    </cfRule>
  </conditionalFormatting>
  <conditionalFormatting sqref="I11">
    <cfRule type="cellIs" dxfId="50" priority="83" operator="between">
      <formula>0.1</formula>
      <formula>5</formula>
    </cfRule>
  </conditionalFormatting>
  <conditionalFormatting sqref="I10:I11">
    <cfRule type="cellIs" priority="82" operator="lessThanOrEqual">
      <formula>0</formula>
    </cfRule>
  </conditionalFormatting>
  <conditionalFormatting sqref="L8:L31">
    <cfRule type="containsText" dxfId="49" priority="46" operator="containsText" text="KAPASİTİF CEZA">
      <formula>NOT(ISERROR(SEARCH("KAPASİTİF CEZA",L8)))</formula>
    </cfRule>
  </conditionalFormatting>
  <conditionalFormatting sqref="M8:M31">
    <cfRule type="containsText" dxfId="48" priority="45" operator="containsText" text="ENDÜKTİF CEZA">
      <formula>NOT(ISERROR(SEARCH("ENDÜKTİF CEZA",M8)))</formula>
    </cfRule>
  </conditionalFormatting>
  <conditionalFormatting sqref="I14">
    <cfRule type="cellIs" dxfId="47" priority="42" operator="between">
      <formula>0.1</formula>
      <formula>5</formula>
    </cfRule>
  </conditionalFormatting>
  <conditionalFormatting sqref="I14">
    <cfRule type="cellIs" priority="41" operator="lessThanOrEqual">
      <formula>0</formula>
    </cfRule>
  </conditionalFormatting>
  <conditionalFormatting sqref="I18">
    <cfRule type="cellIs" dxfId="46" priority="38" operator="between">
      <formula>0.1</formula>
      <formula>5</formula>
    </cfRule>
  </conditionalFormatting>
  <conditionalFormatting sqref="I18">
    <cfRule type="cellIs" priority="37" operator="lessThanOrEqual">
      <formula>0</formula>
    </cfRule>
  </conditionalFormatting>
  <conditionalFormatting sqref="I22">
    <cfRule type="cellIs" dxfId="45" priority="34" operator="between">
      <formula>0.1</formula>
      <formula>5</formula>
    </cfRule>
  </conditionalFormatting>
  <conditionalFormatting sqref="I22">
    <cfRule type="cellIs" priority="33" operator="lessThanOrEqual">
      <formula>0</formula>
    </cfRule>
  </conditionalFormatting>
  <conditionalFormatting sqref="I26">
    <cfRule type="cellIs" dxfId="44" priority="30" operator="between">
      <formula>0.1</formula>
      <formula>5</formula>
    </cfRule>
  </conditionalFormatting>
  <conditionalFormatting sqref="I26">
    <cfRule type="cellIs" priority="29" operator="lessThanOrEqual">
      <formula>0</formula>
    </cfRule>
  </conditionalFormatting>
  <conditionalFormatting sqref="I30">
    <cfRule type="cellIs" dxfId="43" priority="26" operator="between">
      <formula>0.1</formula>
      <formula>5</formula>
    </cfRule>
  </conditionalFormatting>
  <conditionalFormatting sqref="I30">
    <cfRule type="cellIs" priority="25" operator="lessThanOrEqual">
      <formula>0</formula>
    </cfRule>
  </conditionalFormatting>
  <conditionalFormatting sqref="I15">
    <cfRule type="cellIs" dxfId="42" priority="18" operator="between">
      <formula>0.1</formula>
      <formula>5</formula>
    </cfRule>
  </conditionalFormatting>
  <conditionalFormatting sqref="I15">
    <cfRule type="cellIs" priority="17" operator="lessThanOrEqual">
      <formula>0</formula>
    </cfRule>
  </conditionalFormatting>
  <conditionalFormatting sqref="I19">
    <cfRule type="cellIs" dxfId="41" priority="14" operator="between">
      <formula>0.1</formula>
      <formula>5</formula>
    </cfRule>
  </conditionalFormatting>
  <conditionalFormatting sqref="I19">
    <cfRule type="cellIs" priority="13" operator="lessThanOrEqual">
      <formula>0</formula>
    </cfRule>
  </conditionalFormatting>
  <conditionalFormatting sqref="I23">
    <cfRule type="cellIs" dxfId="40" priority="10" operator="between">
      <formula>0.1</formula>
      <formula>5</formula>
    </cfRule>
  </conditionalFormatting>
  <conditionalFormatting sqref="I23">
    <cfRule type="cellIs" priority="9" operator="lessThanOrEqual">
      <formula>0</formula>
    </cfRule>
  </conditionalFormatting>
  <conditionalFormatting sqref="I27">
    <cfRule type="cellIs" dxfId="39" priority="6" operator="between">
      <formula>0.1</formula>
      <formula>5</formula>
    </cfRule>
  </conditionalFormatting>
  <conditionalFormatting sqref="I27">
    <cfRule type="cellIs" priority="5" operator="lessThanOrEqual">
      <formula>0</formula>
    </cfRule>
  </conditionalFormatting>
  <conditionalFormatting sqref="I31">
    <cfRule type="cellIs" dxfId="38" priority="2" operator="between">
      <formula>0.1</formula>
      <formula>5</formula>
    </cfRule>
  </conditionalFormatting>
  <conditionalFormatting sqref="I31">
    <cfRule type="cellIs" priority="1" operator="lessThanOrEqual">
      <formula>0</formula>
    </cfRule>
  </conditionalFormatting>
  <hyperlinks>
    <hyperlink ref="P9:Q10" location="'FAN 1. Sayfa'!Yazdırma_Alanı" display="ANALİZ SAYFASI 1"/>
    <hyperlink ref="P12:Q12" location="'FAN  2. Sayfa'!Yazdırma_Alanı" display="ANALİZ SAYFASI 2"/>
  </hyperlinks>
  <pageMargins left="0.16" right="0.14000000000000001" top="0.17" bottom="0.27" header="0.12" footer="0.2"/>
  <pageSetup paperSize="9" scale="84" orientation="portrait" horizontalDpi="4294967293" r:id="rId1"/>
  <colBreaks count="1" manualBreakCount="1">
    <brk id="13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6" id="{D3FA70F3-D204-4ED5-B38B-7BB5C96DAA39}">
            <xm:f>$I$10&gt;='FAN 1. Sayfa'!M13</xm:f>
            <x14:dxf>
              <fill>
                <patternFill>
                  <bgColor rgb="FFFF5050"/>
                </patternFill>
              </fill>
            </x14:dxf>
          </x14:cfRule>
          <xm:sqref>G10</xm:sqref>
        </x14:conditionalFormatting>
        <x14:conditionalFormatting xmlns:xm="http://schemas.microsoft.com/office/excel/2006/main">
          <x14:cfRule type="expression" priority="165" id="{FE6CE605-4067-4230-9574-52B590F486DF}">
            <xm:f>$I$14&gt;='FAN 1. Sayfa'!M13</xm:f>
            <x14:dxf>
              <fill>
                <patternFill>
                  <bgColor rgb="FFFF5050"/>
                </patternFill>
              </fill>
            </x14:dxf>
          </x14:cfRule>
          <xm:sqref>G14</xm:sqref>
        </x14:conditionalFormatting>
        <x14:conditionalFormatting xmlns:xm="http://schemas.microsoft.com/office/excel/2006/main">
          <x14:cfRule type="expression" priority="164" id="{120D36EA-A218-44F6-BE36-E4CC04C8E738}">
            <xm:f>$I$18&gt;='FAN 1. Sayfa'!M13</xm:f>
            <x14:dxf>
              <fill>
                <patternFill>
                  <bgColor rgb="FFFF5050"/>
                </patternFill>
              </fill>
            </x14:dxf>
          </x14:cfRule>
          <xm:sqref>G18</xm:sqref>
        </x14:conditionalFormatting>
        <x14:conditionalFormatting xmlns:xm="http://schemas.microsoft.com/office/excel/2006/main">
          <x14:cfRule type="expression" priority="163" id="{F7E07964-9609-42E4-8575-BC91B25CB7AE}">
            <xm:f>$I$22&gt;='FAN 1. Sayfa'!M13</xm:f>
            <x14:dxf>
              <fill>
                <patternFill>
                  <bgColor rgb="FFFF5050"/>
                </patternFill>
              </fill>
            </x14:dxf>
          </x14:cfRule>
          <xm:sqref>G22</xm:sqref>
        </x14:conditionalFormatting>
        <x14:conditionalFormatting xmlns:xm="http://schemas.microsoft.com/office/excel/2006/main">
          <x14:cfRule type="expression" priority="162" id="{765BAFEA-25B3-4396-AB70-CE39EC8D58BB}">
            <xm:f>$I$26&gt;='FAN 1. Sayfa'!M13</xm:f>
            <x14:dxf>
              <fill>
                <patternFill>
                  <bgColor rgb="FFFF5050"/>
                </patternFill>
              </fill>
            </x14:dxf>
          </x14:cfRule>
          <xm:sqref>G26</xm:sqref>
        </x14:conditionalFormatting>
        <x14:conditionalFormatting xmlns:xm="http://schemas.microsoft.com/office/excel/2006/main">
          <x14:cfRule type="expression" priority="161" id="{F9BF9A76-4F46-4E01-A4B6-791537F4BA2A}">
            <xm:f>$I$30&gt;='FAN 1. Sayfa'!M13</xm:f>
            <x14:dxf>
              <fill>
                <patternFill>
                  <bgColor rgb="FFFF505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60" id="{DC70FBFD-3D50-4D88-8F23-4084BE5B8C2A}">
            <xm:f>$I$11&gt;='FAN 1. Sayfa'!M15</xm:f>
            <x14:dxf>
              <fill>
                <patternFill>
                  <bgColor rgb="FFFF5050"/>
                </patternFill>
              </fill>
            </x14:dxf>
          </x14:cfRule>
          <xm:sqref>G11</xm:sqref>
        </x14:conditionalFormatting>
        <x14:conditionalFormatting xmlns:xm="http://schemas.microsoft.com/office/excel/2006/main">
          <x14:cfRule type="expression" priority="159" id="{7651C5F9-ED44-48BA-A93A-3D80239BA234}">
            <xm:f>$I$15&gt;='FAN 1. Sayfa'!M15</xm:f>
            <x14:dxf>
              <fill>
                <patternFill>
                  <bgColor rgb="FFFF5050"/>
                </patternFill>
              </fill>
            </x14:dxf>
          </x14:cfRule>
          <xm:sqref>G15</xm:sqref>
        </x14:conditionalFormatting>
        <x14:conditionalFormatting xmlns:xm="http://schemas.microsoft.com/office/excel/2006/main">
          <x14:cfRule type="expression" priority="158" id="{B976EBCF-1B99-444F-93CC-37D2C2F48C27}">
            <xm:f>$I$19&gt;='FAN 1. Sayfa'!M15</xm:f>
            <x14:dxf>
              <fill>
                <patternFill>
                  <bgColor rgb="FFFF5050"/>
                </patternFill>
              </fill>
            </x14:dxf>
          </x14:cfRule>
          <xm:sqref>G19</xm:sqref>
        </x14:conditionalFormatting>
        <x14:conditionalFormatting xmlns:xm="http://schemas.microsoft.com/office/excel/2006/main">
          <x14:cfRule type="expression" priority="157" id="{BCF8CB11-D35A-408C-9F58-E1B4FC4ED6C7}">
            <xm:f>$I$23&gt;='FAN 1. Sayfa'!M15</xm:f>
            <x14:dxf>
              <fill>
                <patternFill>
                  <bgColor rgb="FFFF5050"/>
                </patternFill>
              </fill>
            </x14:dxf>
          </x14:cfRule>
          <xm:sqref>G23</xm:sqref>
        </x14:conditionalFormatting>
        <x14:conditionalFormatting xmlns:xm="http://schemas.microsoft.com/office/excel/2006/main">
          <x14:cfRule type="expression" priority="156" id="{C23E6C9F-E33C-4C76-8C14-453346948795}">
            <xm:f>$I$27&gt;='FAN 1. Sayfa'!M15</xm:f>
            <x14:dxf>
              <fill>
                <patternFill>
                  <bgColor rgb="FFFF5050"/>
                </patternFill>
              </fill>
            </x14:dxf>
          </x14:cfRule>
          <xm:sqref>G27</xm:sqref>
        </x14:conditionalFormatting>
        <x14:conditionalFormatting xmlns:xm="http://schemas.microsoft.com/office/excel/2006/main">
          <x14:cfRule type="expression" priority="155" id="{4AB72B56-0D0D-43F0-86AB-763738E64C45}">
            <xm:f>$I$31&gt;='FAN 1. Sayfa'!M15</xm:f>
            <x14:dxf>
              <fill>
                <patternFill>
                  <bgColor rgb="FFFF505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ellIs" priority="87" operator="greaterThanOrEqual" id="{5450D235-411B-4356-A754-5184CCC3249D}">
            <xm:f>'FAN 1. Sayfa'!$M$13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between" id="{33D953F1-BC74-441D-9F95-D132564EE606}">
            <xm:f>10</xm:f>
            <xm:f>'FAN 1. Sayfa'!$M$13</xm:f>
            <x14:dxf>
              <fill>
                <patternFill>
                  <bgColor rgb="FFFF6600"/>
                </patternFill>
              </fill>
            </x14:dxf>
          </x14:cfRule>
          <xm:sqref>I10</xm:sqref>
        </x14:conditionalFormatting>
        <x14:conditionalFormatting xmlns:xm="http://schemas.microsoft.com/office/excel/2006/main">
          <x14:cfRule type="cellIs" priority="84" operator="greaterThanOrEqual" id="{E4BF1103-A708-4BB1-8D45-876DCA62B7EB}">
            <xm:f>'FAN 1. Sayfa'!$M$15</xm:f>
            <x14:dxf>
              <fill>
                <patternFill>
                  <bgColor rgb="FFFF0000"/>
                </patternFill>
              </fill>
            </x14:dxf>
          </x14:cfRule>
          <x14:cfRule type="cellIs" priority="85" operator="between" id="{A89E2D02-2E9F-467B-807A-B0A7547AD042}">
            <xm:f>10</xm:f>
            <xm:f>'FAN 1. Sayfa'!$M$15</xm:f>
            <x14:dxf>
              <fill>
                <patternFill>
                  <bgColor rgb="FFFF6600"/>
                </patternFill>
              </fill>
            </x14:dxf>
          </x14:cfRule>
          <xm:sqref>I11</xm:sqref>
        </x14:conditionalFormatting>
        <x14:conditionalFormatting xmlns:xm="http://schemas.microsoft.com/office/excel/2006/main">
          <x14:cfRule type="cellIs" priority="43" operator="greaterThanOrEqual" id="{F880C08C-9FC8-452D-B14B-81D11EA07477}">
            <xm:f>'FAN 1. Sayfa'!$M$13</xm:f>
            <x14:dxf>
              <fill>
                <patternFill>
                  <bgColor rgb="FFFF0000"/>
                </patternFill>
              </fill>
            </x14:dxf>
          </x14:cfRule>
          <x14:cfRule type="cellIs" priority="44" operator="between" id="{F176DD66-6F26-466C-9552-C3157B7A6ED4}">
            <xm:f>10</xm:f>
            <xm:f>'FAN 1. Sayfa'!$M$13</xm:f>
            <x14:dxf>
              <fill>
                <patternFill>
                  <bgColor rgb="FFFF6600"/>
                </patternFill>
              </fill>
            </x14:dxf>
          </x14:cfRule>
          <xm:sqref>I14</xm:sqref>
        </x14:conditionalFormatting>
        <x14:conditionalFormatting xmlns:xm="http://schemas.microsoft.com/office/excel/2006/main">
          <x14:cfRule type="cellIs" priority="39" operator="greaterThanOrEqual" id="{5BE478F8-2EF7-435B-B8A5-D9DD1FE1F9B2}">
            <xm:f>'FAN 1. Sayfa'!$M$13</xm:f>
            <x14:dxf>
              <fill>
                <patternFill>
                  <bgColor rgb="FFFF0000"/>
                </patternFill>
              </fill>
            </x14:dxf>
          </x14:cfRule>
          <x14:cfRule type="cellIs" priority="40" operator="between" id="{2E834E21-E848-404D-A684-589A3A0E3B23}">
            <xm:f>10</xm:f>
            <xm:f>'FAN 1. Sayfa'!$M$13</xm:f>
            <x14:dxf>
              <fill>
                <patternFill>
                  <bgColor rgb="FFFF6600"/>
                </patternFill>
              </fill>
            </x14:dxf>
          </x14:cfRule>
          <xm:sqref>I18</xm:sqref>
        </x14:conditionalFormatting>
        <x14:conditionalFormatting xmlns:xm="http://schemas.microsoft.com/office/excel/2006/main">
          <x14:cfRule type="cellIs" priority="35" operator="greaterThanOrEqual" id="{2E9BBD6D-E0D9-49D5-BFBD-4D91DAB71C64}">
            <xm:f>'FAN 1. Sayfa'!$M$13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between" id="{126233CF-924D-432B-930D-63754B160103}">
            <xm:f>10</xm:f>
            <xm:f>'FAN 1. Sayfa'!$M$13</xm:f>
            <x14:dxf>
              <fill>
                <patternFill>
                  <bgColor rgb="FFFF6600"/>
                </patternFill>
              </fill>
            </x14:dxf>
          </x14:cfRule>
          <xm:sqref>I22</xm:sqref>
        </x14:conditionalFormatting>
        <x14:conditionalFormatting xmlns:xm="http://schemas.microsoft.com/office/excel/2006/main">
          <x14:cfRule type="cellIs" priority="31" operator="greaterThanOrEqual" id="{EBDF2C96-74D3-42C5-857D-0EA8436CDD15}">
            <xm:f>'FAN 1. Sayfa'!$M$13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between" id="{F1301061-B9F5-4877-9EF4-1E166660A185}">
            <xm:f>10</xm:f>
            <xm:f>'FAN 1. Sayfa'!$M$13</xm:f>
            <x14:dxf>
              <fill>
                <patternFill>
                  <bgColor rgb="FFFF6600"/>
                </patternFill>
              </fill>
            </x14:dxf>
          </x14:cfRule>
          <xm:sqref>I26</xm:sqref>
        </x14:conditionalFormatting>
        <x14:conditionalFormatting xmlns:xm="http://schemas.microsoft.com/office/excel/2006/main">
          <x14:cfRule type="cellIs" priority="27" operator="greaterThanOrEqual" id="{8B5141C1-E704-410F-8D4F-C43FB06CA9FC}">
            <xm:f>'FAN 1. Sayfa'!$M$13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between" id="{63C18CF8-697C-4AB4-90B0-A212800C1F86}">
            <xm:f>10</xm:f>
            <xm:f>'FAN 1. Sayfa'!$M$13</xm:f>
            <x14:dxf>
              <fill>
                <patternFill>
                  <bgColor rgb="FFFF66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ellIs" priority="19" operator="greaterThanOrEqual" id="{5643BD2B-DEE9-48B5-8BF0-DF9AFB615132}">
            <xm:f>'FAN 1. Sayfa'!$M$15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between" id="{803DA9E7-2186-4477-8046-4BC54CB498B8}">
            <xm:f>10</xm:f>
            <xm:f>'FAN 1. Sayfa'!$M$15</xm:f>
            <x14:dxf>
              <fill>
                <patternFill>
                  <bgColor rgb="FFFF6600"/>
                </patternFill>
              </fill>
            </x14:dxf>
          </x14:cfRule>
          <xm:sqref>I15</xm:sqref>
        </x14:conditionalFormatting>
        <x14:conditionalFormatting xmlns:xm="http://schemas.microsoft.com/office/excel/2006/main">
          <x14:cfRule type="cellIs" priority="15" operator="greaterThanOrEqual" id="{AAA06973-3E1B-4253-819D-BCEF67AA5B19}">
            <xm:f>'FAN 1. Sayfa'!$M$15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between" id="{408FEF12-0CCF-49A0-AC19-EE047C0B5231}">
            <xm:f>10</xm:f>
            <xm:f>'FAN 1. Sayfa'!$M$15</xm:f>
            <x14:dxf>
              <fill>
                <patternFill>
                  <bgColor rgb="FFFF6600"/>
                </patternFill>
              </fill>
            </x14:dxf>
          </x14:cfRule>
          <xm:sqref>I19</xm:sqref>
        </x14:conditionalFormatting>
        <x14:conditionalFormatting xmlns:xm="http://schemas.microsoft.com/office/excel/2006/main">
          <x14:cfRule type="cellIs" priority="11" operator="greaterThanOrEqual" id="{C4443283-A6E2-476A-A93B-C2A0EC46E9B0}">
            <xm:f>'FAN 1. Sayfa'!$M$15</xm:f>
            <x14:dxf>
              <fill>
                <patternFill>
                  <bgColor rgb="FFFF0000"/>
                </patternFill>
              </fill>
            </x14:dxf>
          </x14:cfRule>
          <x14:cfRule type="cellIs" priority="12" operator="between" id="{7BA23208-71D8-42B0-928C-43AE485D0FD8}">
            <xm:f>10</xm:f>
            <xm:f>'FAN 1. Sayfa'!$M$15</xm:f>
            <x14:dxf>
              <fill>
                <patternFill>
                  <bgColor rgb="FFFF6600"/>
                </patternFill>
              </fill>
            </x14:dxf>
          </x14:cfRule>
          <xm:sqref>I23</xm:sqref>
        </x14:conditionalFormatting>
        <x14:conditionalFormatting xmlns:xm="http://schemas.microsoft.com/office/excel/2006/main">
          <x14:cfRule type="cellIs" priority="7" operator="greaterThanOrEqual" id="{B53DC0F1-2A9A-46E5-8088-CBD485718609}">
            <xm:f>'FAN 1. Sayfa'!$M$15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between" id="{9784DE34-7114-4C6F-8FF6-345D921C275B}">
            <xm:f>10</xm:f>
            <xm:f>'FAN 1. Sayfa'!$M$15</xm:f>
            <x14:dxf>
              <fill>
                <patternFill>
                  <bgColor rgb="FFFF6600"/>
                </patternFill>
              </fill>
            </x14:dxf>
          </x14:cfRule>
          <xm:sqref>I27</xm:sqref>
        </x14:conditionalFormatting>
        <x14:conditionalFormatting xmlns:xm="http://schemas.microsoft.com/office/excel/2006/main">
          <x14:cfRule type="cellIs" priority="3" operator="greaterThanOrEqual" id="{C246EC10-20AD-4CD4-A8C8-51712DCA6CBE}">
            <xm:f>'FAN 1. Sayfa'!$M$15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between" id="{5667D70C-1B8E-498F-8130-36DB9C1B0792}">
            <xm:f>10</xm:f>
            <xm:f>'FAN 1. Sayfa'!$M$15</xm:f>
            <x14:dxf>
              <fill>
                <patternFill>
                  <bgColor rgb="FFFF6600"/>
                </patternFill>
              </fill>
            </x14:dxf>
          </x14:cfRule>
          <xm:sqref>I31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AE68"/>
  <sheetViews>
    <sheetView zoomScale="70" zoomScaleNormal="70" workbookViewId="0">
      <selection activeCell="Y20" sqref="Y20"/>
    </sheetView>
  </sheetViews>
  <sheetFormatPr defaultRowHeight="15" x14ac:dyDescent="0.25"/>
  <cols>
    <col min="1" max="16384" width="9.140625" style="2"/>
  </cols>
  <sheetData>
    <row r="1" spans="1:3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</row>
    <row r="2" spans="1:3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</row>
    <row r="3" spans="1:3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</row>
    <row r="4" spans="1:3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</row>
    <row r="5" spans="1:3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</row>
    <row r="6" spans="1:3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</row>
    <row r="7" spans="1:3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</row>
    <row r="8" spans="1:3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1:3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1:3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pans="1:3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pans="1:31" x14ac:dyDescent="0.25">
      <c r="A12" s="347" t="s">
        <v>79</v>
      </c>
      <c r="B12" s="347"/>
      <c r="C12" s="347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pans="1:31" ht="27" customHeight="1" x14ac:dyDescent="0.25">
      <c r="A13" s="347"/>
      <c r="B13" s="347"/>
      <c r="C13" s="347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pans="1:3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pans="1:3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pans="1:3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pans="1:3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pans="1:3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pans="1:3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pans="1:3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pans="1:3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pans="1:3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pans="1:3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pans="1:3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pans="1:3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pans="1:3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pans="1:3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spans="1:3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pans="1:3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pans="1:3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pans="1:3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pans="1:3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pans="1:3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spans="1:31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spans="1:31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spans="1:3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pans="1:3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pans="1:31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pans="1:3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spans="1:31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spans="1:3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spans="1:3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spans="1:3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spans="1:3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spans="1:3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spans="1:3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spans="1:3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spans="1:3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spans="1:31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spans="1:31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spans="1:31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spans="1:3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spans="1:3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spans="1:31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spans="1:3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spans="1:3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spans="1:31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spans="1:3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spans="1:3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spans="1:3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spans="1:31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spans="1:31" x14ac:dyDescent="0.25">
      <c r="A68" s="33"/>
      <c r="B68" s="33"/>
      <c r="C68" s="33"/>
      <c r="D68" s="33"/>
    </row>
  </sheetData>
  <sheetProtection algorithmName="SHA-512" hashValue="/IcT2z8HS9RhciDnj1ouZ/bmQZsKQMsyrHgY15Iu8HOUWANOo1nG9CniaScJ+LgfMI5WBX7HRjEN45kBUw1Sng==" saltValue="oMwdIjZyawUguLln+QZFeA==" spinCount="100000" sheet="1" objects="1" scenarios="1"/>
  <mergeCells count="1">
    <mergeCell ref="A12:C13"/>
  </mergeCells>
  <hyperlinks>
    <hyperlink ref="A12:C13" location="'örnek 2'!A1" display="ÖRNEK FATURA BİLGİ GİRİŞİ - 2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U160"/>
  <sheetViews>
    <sheetView zoomScaleNormal="100" workbookViewId="0">
      <selection activeCell="R10" sqref="R10"/>
    </sheetView>
  </sheetViews>
  <sheetFormatPr defaultRowHeight="15" x14ac:dyDescent="0.25"/>
  <sheetData>
    <row r="1" spans="1:2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2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2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9" spans="1:21" ht="15" customHeight="1" x14ac:dyDescent="0.25">
      <c r="A9" s="349" t="s">
        <v>78</v>
      </c>
      <c r="B9" s="349"/>
      <c r="C9" s="28"/>
      <c r="D9" s="17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</row>
    <row r="10" spans="1:21" ht="15" customHeight="1" x14ac:dyDescent="0.25">
      <c r="A10" s="349"/>
      <c r="B10" s="349"/>
      <c r="C10" s="28"/>
      <c r="D10" s="17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</row>
    <row r="11" spans="1:21" ht="18.75" x14ac:dyDescent="0.3">
      <c r="A11" s="10"/>
      <c r="B11" s="10"/>
      <c r="C11" s="10"/>
      <c r="D11" s="27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</row>
    <row r="12" spans="1:2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</row>
    <row r="13" spans="1:21" x14ac:dyDescent="0.25">
      <c r="A13" s="348"/>
      <c r="B13" s="348"/>
      <c r="C13" s="348"/>
      <c r="D13" s="11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</row>
    <row r="14" spans="1:21" x14ac:dyDescent="0.25">
      <c r="A14" s="348"/>
      <c r="B14" s="348"/>
      <c r="C14" s="348"/>
      <c r="D14" s="11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</row>
    <row r="15" spans="1:21" x14ac:dyDescent="0.25">
      <c r="A15" s="11"/>
      <c r="B15" s="11"/>
      <c r="C15" s="11"/>
      <c r="D15" s="11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</row>
    <row r="16" spans="1:2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</row>
    <row r="18" spans="1:2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</row>
    <row r="19" spans="1:2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</row>
    <row r="20" spans="1:2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</row>
    <row r="21" spans="1:2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</row>
    <row r="22" spans="1:2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</row>
    <row r="23" spans="1:2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</row>
    <row r="24" spans="1:2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</row>
    <row r="25" spans="1:2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</row>
    <row r="26" spans="1:2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</row>
    <row r="27" spans="1:2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</row>
    <row r="28" spans="1:2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</row>
    <row r="29" spans="1:2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</row>
    <row r="30" spans="1:2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</row>
    <row r="31" spans="1:2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</row>
    <row r="32" spans="1:2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</row>
    <row r="33" spans="1:2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</row>
    <row r="34" spans="1:2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</row>
    <row r="35" spans="1:2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</row>
    <row r="36" spans="1:2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</row>
    <row r="37" spans="1:2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</row>
    <row r="38" spans="1:2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</row>
    <row r="39" spans="1:2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</row>
    <row r="40" spans="1:2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</row>
    <row r="42" spans="1:2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</row>
    <row r="43" spans="1:2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</row>
    <row r="44" spans="1:2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</row>
    <row r="45" spans="1:2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</row>
    <row r="46" spans="1:2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</row>
    <row r="47" spans="1:2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</row>
    <row r="48" spans="1:2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</row>
    <row r="49" spans="1:2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</row>
    <row r="50" spans="1:2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</row>
    <row r="51" spans="1:2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</row>
    <row r="52" spans="1:2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</row>
    <row r="53" spans="1:2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</row>
    <row r="54" spans="1:2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</row>
    <row r="55" spans="1:2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</row>
    <row r="56" spans="1:2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</row>
    <row r="57" spans="1:2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</row>
    <row r="58" spans="1:2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</row>
    <row r="59" spans="1:2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</row>
    <row r="60" spans="1:2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</row>
    <row r="61" spans="1:2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</row>
    <row r="62" spans="1:2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</row>
    <row r="63" spans="1:2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</row>
    <row r="64" spans="1:2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</row>
    <row r="70" spans="1:2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</row>
    <row r="77" spans="1:2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</row>
    <row r="78" spans="1:2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</row>
    <row r="79" spans="1:2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</row>
    <row r="80" spans="1:2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</row>
    <row r="81" spans="1:2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</row>
    <row r="82" spans="1:2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</row>
    <row r="83" spans="1:2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</row>
    <row r="84" spans="1:2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</row>
    <row r="85" spans="1:2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</row>
    <row r="86" spans="1:2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</row>
    <row r="87" spans="1:2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</row>
    <row r="88" spans="1:2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</row>
    <row r="89" spans="1:2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</row>
    <row r="90" spans="1:2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</row>
    <row r="91" spans="1:2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</row>
    <row r="92" spans="1:2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</row>
    <row r="93" spans="1:2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</row>
    <row r="94" spans="1:2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</row>
    <row r="95" spans="1:2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</row>
    <row r="96" spans="1:2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</row>
    <row r="97" spans="1:2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1:2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1:2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1:2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</row>
    <row r="113" spans="1:2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</row>
    <row r="114" spans="1:2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</row>
    <row r="115" spans="1:2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</row>
    <row r="116" spans="1:2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</row>
    <row r="117" spans="1:2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</row>
    <row r="118" spans="1:2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</row>
    <row r="119" spans="1:2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</row>
    <row r="120" spans="1:2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</row>
    <row r="121" spans="1:2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</row>
    <row r="122" spans="1:2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</row>
    <row r="123" spans="1:2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</row>
    <row r="124" spans="1:2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</row>
    <row r="125" spans="1:2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</row>
    <row r="126" spans="1:2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</row>
    <row r="127" spans="1:2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</row>
    <row r="128" spans="1:2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</row>
    <row r="129" spans="1:2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</row>
    <row r="130" spans="1:2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</row>
    <row r="131" spans="1:2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</row>
    <row r="132" spans="1:2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</row>
    <row r="133" spans="1:2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</row>
    <row r="136" spans="1:2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</row>
    <row r="137" spans="1:2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</row>
    <row r="138" spans="1:2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</row>
    <row r="139" spans="1:2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</row>
    <row r="140" spans="1:2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</row>
    <row r="142" spans="1:2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</row>
    <row r="143" spans="1:2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</row>
    <row r="144" spans="1:2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2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</row>
    <row r="146" spans="1:2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</row>
    <row r="147" spans="1:2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</row>
    <row r="148" spans="1:2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</row>
    <row r="149" spans="1:2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</row>
    <row r="150" spans="1:2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</row>
    <row r="151" spans="1:2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</row>
    <row r="152" spans="1:2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</row>
    <row r="153" spans="1:2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</row>
    <row r="154" spans="1:2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</row>
    <row r="155" spans="1:2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</row>
    <row r="156" spans="1:2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</row>
    <row r="157" spans="1:2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</row>
    <row r="158" spans="1:2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</row>
    <row r="159" spans="1:2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</row>
    <row r="160" spans="1:2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</row>
  </sheetData>
  <sheetProtection algorithmName="SHA-512" hashValue="D+rz/sacVrKB37bCMMG+lM5MmQZA6belUtt+MrME6B+RSTPCy7lXAwBTGoMbF7nxm+Tu+2op8FFukWfEGthukg==" saltValue="x4nEZmvHZvBL5QsO9YJPjQ==" spinCount="100000" sheet="1" objects="1" scenarios="1"/>
  <mergeCells count="2">
    <mergeCell ref="A13:C14"/>
    <mergeCell ref="A9:B10"/>
  </mergeCells>
  <hyperlinks>
    <hyperlink ref="A9:B10" location="'örnek 1'!A1" display="ÖRNEK FATURA BİLGİ GİRİŞİ -1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O28"/>
  <sheetViews>
    <sheetView workbookViewId="0">
      <selection activeCell="E3" sqref="E3:H3"/>
    </sheetView>
  </sheetViews>
  <sheetFormatPr defaultRowHeight="15" x14ac:dyDescent="0.25"/>
  <cols>
    <col min="5" max="5" width="60.5703125" customWidth="1"/>
  </cols>
  <sheetData>
    <row r="1" spans="1:15" ht="9.75" customHeight="1" x14ac:dyDescent="0.35">
      <c r="A1" s="10"/>
      <c r="B1" s="10"/>
      <c r="C1" s="21"/>
      <c r="D1" s="21"/>
      <c r="E1" s="21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ht="8.25" customHeight="1" x14ac:dyDescent="0.35">
      <c r="A2" s="10"/>
      <c r="B2" s="10"/>
      <c r="C2" s="21"/>
      <c r="D2" s="21"/>
      <c r="E2" s="21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pans="1:15" ht="35.25" customHeight="1" x14ac:dyDescent="0.35">
      <c r="A3" s="10"/>
      <c r="B3" s="10"/>
      <c r="C3" s="21"/>
      <c r="D3" s="21"/>
      <c r="E3" s="350" t="s">
        <v>75</v>
      </c>
      <c r="F3" s="350"/>
      <c r="G3" s="350"/>
      <c r="H3" s="350"/>
      <c r="I3" s="10"/>
      <c r="J3" s="10"/>
      <c r="K3" s="10"/>
      <c r="L3" s="10"/>
      <c r="M3" s="10"/>
      <c r="N3" s="10"/>
      <c r="O3" s="10"/>
    </row>
    <row r="4" spans="1:15" ht="7.5" customHeight="1" x14ac:dyDescent="0.35">
      <c r="A4" s="10"/>
      <c r="B4" s="10"/>
      <c r="C4" s="21"/>
      <c r="D4" s="21"/>
      <c r="E4" s="22"/>
      <c r="F4" s="21"/>
      <c r="G4" s="21"/>
      <c r="H4" s="21"/>
      <c r="I4" s="10"/>
      <c r="J4" s="10"/>
      <c r="K4" s="10"/>
      <c r="L4" s="10"/>
      <c r="M4" s="10"/>
      <c r="N4" s="10"/>
      <c r="O4" s="10"/>
    </row>
    <row r="5" spans="1:15" ht="35.25" customHeight="1" x14ac:dyDescent="0.35">
      <c r="A5" s="10"/>
      <c r="B5" s="10"/>
      <c r="C5" s="21"/>
      <c r="D5" s="21"/>
      <c r="E5" s="350" t="s">
        <v>74</v>
      </c>
      <c r="F5" s="350"/>
      <c r="G5" s="350"/>
      <c r="H5" s="350"/>
      <c r="I5" s="10"/>
      <c r="J5" s="10"/>
      <c r="K5" s="10"/>
      <c r="L5" s="10"/>
      <c r="M5" s="10"/>
      <c r="N5" s="10"/>
      <c r="O5" s="10"/>
    </row>
    <row r="6" spans="1:15" ht="7.5" customHeight="1" x14ac:dyDescent="0.35">
      <c r="A6" s="10"/>
      <c r="B6" s="10"/>
      <c r="C6" s="21"/>
      <c r="D6" s="21"/>
      <c r="E6" s="22"/>
      <c r="F6" s="21"/>
      <c r="G6" s="21"/>
      <c r="H6" s="21"/>
      <c r="I6" s="10"/>
      <c r="J6" s="10"/>
      <c r="K6" s="10"/>
      <c r="L6" s="10"/>
      <c r="M6" s="10"/>
      <c r="N6" s="10"/>
      <c r="O6" s="10"/>
    </row>
    <row r="7" spans="1:15" ht="35.25" customHeight="1" x14ac:dyDescent="0.35">
      <c r="A7" s="10"/>
      <c r="B7" s="10"/>
      <c r="C7" s="21"/>
      <c r="D7" s="21"/>
      <c r="E7" s="350" t="s">
        <v>76</v>
      </c>
      <c r="F7" s="350"/>
      <c r="G7" s="350"/>
      <c r="H7" s="350"/>
      <c r="I7" s="10"/>
      <c r="J7" s="10"/>
      <c r="K7" s="10"/>
      <c r="L7" s="10"/>
      <c r="M7" s="10"/>
      <c r="N7" s="10"/>
      <c r="O7" s="10"/>
    </row>
    <row r="8" spans="1:15" ht="6.75" customHeight="1" x14ac:dyDescent="0.35">
      <c r="A8" s="10"/>
      <c r="B8" s="10"/>
      <c r="C8" s="21"/>
      <c r="D8" s="21"/>
      <c r="E8" s="21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ht="35.25" customHeight="1" x14ac:dyDescent="0.35">
      <c r="A9" s="136"/>
      <c r="B9" s="136"/>
      <c r="C9" s="21"/>
      <c r="D9" s="21"/>
      <c r="E9" s="354" t="s">
        <v>113</v>
      </c>
      <c r="F9" s="354"/>
      <c r="G9" s="354"/>
      <c r="H9" s="354"/>
      <c r="I9" s="136"/>
      <c r="J9" s="136"/>
      <c r="K9" s="136"/>
      <c r="L9" s="136"/>
      <c r="M9" s="136"/>
      <c r="N9" s="136"/>
      <c r="O9" s="136"/>
    </row>
    <row r="10" spans="1:15" ht="6" customHeight="1" x14ac:dyDescent="0.35">
      <c r="A10" s="136"/>
      <c r="B10" s="136"/>
      <c r="C10" s="21"/>
      <c r="D10" s="21"/>
      <c r="E10" s="21"/>
      <c r="F10" s="136"/>
      <c r="G10" s="136"/>
      <c r="H10" s="136"/>
      <c r="I10" s="136"/>
      <c r="J10" s="136"/>
      <c r="K10" s="136"/>
      <c r="L10" s="136"/>
      <c r="M10" s="136"/>
      <c r="N10" s="136"/>
      <c r="O10" s="136"/>
    </row>
    <row r="11" spans="1:15" ht="12" customHeight="1" x14ac:dyDescent="0.35">
      <c r="A11" s="10"/>
      <c r="B11" s="10"/>
      <c r="C11" s="21"/>
      <c r="D11" s="21"/>
      <c r="E11" s="353" t="s">
        <v>63</v>
      </c>
      <c r="F11" s="353"/>
      <c r="G11" s="353"/>
      <c r="H11" s="353"/>
      <c r="I11" s="10"/>
      <c r="J11" s="10"/>
      <c r="K11" s="10"/>
      <c r="L11" s="10"/>
      <c r="M11" s="10"/>
      <c r="N11" s="10"/>
      <c r="O11" s="10"/>
    </row>
    <row r="12" spans="1:15" ht="12" customHeight="1" x14ac:dyDescent="0.35">
      <c r="A12" s="10"/>
      <c r="B12" s="10"/>
      <c r="C12" s="21"/>
      <c r="D12" s="21"/>
      <c r="E12" s="353"/>
      <c r="F12" s="353"/>
      <c r="G12" s="353"/>
      <c r="H12" s="353"/>
      <c r="I12" s="10"/>
      <c r="J12" s="10"/>
      <c r="K12" s="10"/>
      <c r="L12" s="10"/>
      <c r="M12" s="10"/>
      <c r="N12" s="10"/>
      <c r="O12" s="10"/>
    </row>
    <row r="13" spans="1:15" ht="6" customHeight="1" x14ac:dyDescent="0.35">
      <c r="A13" s="10"/>
      <c r="B13" s="10"/>
      <c r="C13" s="21"/>
      <c r="D13" s="21"/>
      <c r="E13" s="18"/>
      <c r="F13" s="18"/>
      <c r="G13" s="10"/>
      <c r="H13" s="10"/>
      <c r="I13" s="10"/>
      <c r="J13" s="10"/>
      <c r="K13" s="10"/>
      <c r="L13" s="10"/>
      <c r="M13" s="10"/>
      <c r="N13" s="10"/>
      <c r="O13" s="10"/>
    </row>
    <row r="14" spans="1:15" s="25" customFormat="1" ht="12" customHeight="1" x14ac:dyDescent="0.35">
      <c r="A14" s="23"/>
      <c r="B14" s="23"/>
      <c r="C14" s="24"/>
      <c r="D14" s="24"/>
      <c r="E14" s="352" t="s">
        <v>64</v>
      </c>
      <c r="F14" s="352"/>
      <c r="G14" s="352"/>
      <c r="H14" s="352"/>
      <c r="I14" s="23"/>
      <c r="J14" s="23"/>
      <c r="K14" s="23"/>
      <c r="L14" s="23"/>
      <c r="M14" s="23"/>
      <c r="N14" s="23"/>
      <c r="O14" s="23"/>
    </row>
    <row r="15" spans="1:15" s="25" customFormat="1" ht="12" customHeight="1" x14ac:dyDescent="0.35">
      <c r="A15" s="23"/>
      <c r="B15" s="23"/>
      <c r="C15" s="24"/>
      <c r="D15" s="24"/>
      <c r="E15" s="352"/>
      <c r="F15" s="352"/>
      <c r="G15" s="352"/>
      <c r="H15" s="352"/>
      <c r="I15" s="23"/>
      <c r="J15" s="23"/>
      <c r="K15" s="23"/>
      <c r="L15" s="23"/>
      <c r="M15" s="23"/>
      <c r="N15" s="23"/>
      <c r="O15" s="23"/>
    </row>
    <row r="16" spans="1:15" ht="6" customHeight="1" x14ac:dyDescent="0.35">
      <c r="A16" s="10"/>
      <c r="B16" s="10"/>
      <c r="C16" s="21"/>
      <c r="D16" s="21"/>
      <c r="E16" s="18"/>
      <c r="F16" s="18"/>
      <c r="G16" s="10"/>
      <c r="H16" s="10"/>
      <c r="I16" s="10"/>
      <c r="J16" s="10"/>
      <c r="K16" s="10"/>
      <c r="L16" s="10"/>
      <c r="M16" s="10"/>
      <c r="N16" s="10"/>
      <c r="O16" s="10"/>
    </row>
    <row r="17" spans="1:15" s="25" customFormat="1" ht="12" customHeight="1" x14ac:dyDescent="0.35">
      <c r="A17" s="23"/>
      <c r="B17" s="23"/>
      <c r="C17" s="23"/>
      <c r="D17" s="23"/>
      <c r="E17" s="352" t="s">
        <v>65</v>
      </c>
      <c r="F17" s="352"/>
      <c r="G17" s="352"/>
      <c r="H17" s="352"/>
      <c r="I17" s="23"/>
      <c r="J17" s="23"/>
      <c r="K17" s="23"/>
      <c r="L17" s="23"/>
      <c r="M17" s="23"/>
      <c r="N17" s="23"/>
      <c r="O17" s="23"/>
    </row>
    <row r="18" spans="1:15" s="25" customFormat="1" ht="12" customHeight="1" x14ac:dyDescent="0.35">
      <c r="A18" s="23"/>
      <c r="B18" s="23"/>
      <c r="C18" s="23"/>
      <c r="D18" s="23"/>
      <c r="E18" s="352"/>
      <c r="F18" s="352"/>
      <c r="G18" s="352"/>
      <c r="H18" s="352"/>
      <c r="I18" s="23"/>
      <c r="J18" s="23"/>
      <c r="K18" s="23"/>
      <c r="L18" s="23"/>
      <c r="M18" s="23"/>
      <c r="N18" s="23"/>
      <c r="O18" s="23"/>
    </row>
    <row r="19" spans="1:15" ht="5.25" customHeight="1" x14ac:dyDescent="0.25">
      <c r="A19" s="10"/>
      <c r="B19" s="10"/>
      <c r="C19" s="10"/>
      <c r="D19" s="10"/>
      <c r="E19" s="18"/>
      <c r="F19" s="18"/>
      <c r="G19" s="10"/>
      <c r="H19" s="10"/>
      <c r="I19" s="10"/>
      <c r="J19" s="10"/>
      <c r="K19" s="10"/>
      <c r="L19" s="10"/>
      <c r="M19" s="10"/>
      <c r="N19" s="10"/>
      <c r="O19" s="10"/>
    </row>
    <row r="20" spans="1:15" s="25" customFormat="1" ht="12" customHeight="1" x14ac:dyDescent="0.35">
      <c r="A20" s="23"/>
      <c r="B20" s="23"/>
      <c r="C20" s="23"/>
      <c r="D20" s="23"/>
      <c r="E20" s="351" t="s">
        <v>66</v>
      </c>
      <c r="F20" s="351"/>
      <c r="G20" s="351"/>
      <c r="H20" s="351"/>
      <c r="I20" s="23"/>
      <c r="J20" s="23"/>
      <c r="K20" s="23"/>
      <c r="L20" s="23"/>
      <c r="M20" s="23"/>
      <c r="N20" s="23"/>
      <c r="O20" s="23"/>
    </row>
    <row r="21" spans="1:15" s="25" customFormat="1" ht="12" customHeight="1" x14ac:dyDescent="0.35">
      <c r="A21" s="23"/>
      <c r="B21" s="23"/>
      <c r="C21" s="23"/>
      <c r="D21" s="23"/>
      <c r="E21" s="351"/>
      <c r="F21" s="351"/>
      <c r="G21" s="351"/>
      <c r="H21" s="351"/>
      <c r="I21" s="23"/>
      <c r="J21" s="23"/>
      <c r="K21" s="23"/>
      <c r="L21" s="23"/>
      <c r="M21" s="23"/>
      <c r="N21" s="23"/>
      <c r="O21" s="23"/>
    </row>
    <row r="22" spans="1:1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1:15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</row>
    <row r="27" spans="1:15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</row>
  </sheetData>
  <sheetProtection algorithmName="SHA-512" hashValue="btmzfzY/xuGq+QesGBfP4lGIRcFGjCdZTLJy1qkCKlgbdCtC1UiPQTdbnP66eaE+gNt0EFJf/MaV94ICn91KeA==" saltValue="F3v2EKSsID4+REmDIDG3NQ==" spinCount="100000" sheet="1" objects="1" scenarios="1"/>
  <mergeCells count="8">
    <mergeCell ref="E5:H5"/>
    <mergeCell ref="E3:H3"/>
    <mergeCell ref="E20:H21"/>
    <mergeCell ref="E17:H18"/>
    <mergeCell ref="E14:H15"/>
    <mergeCell ref="E11:H12"/>
    <mergeCell ref="E7:H7"/>
    <mergeCell ref="E9:H9"/>
  </mergeCells>
  <hyperlinks>
    <hyperlink ref="E11:F12" location="'BİLGİ GİRİŞİ'!A1" display="BİLGİ GİRİŞİ"/>
    <hyperlink ref="E14:F15" location="'FAN 1. Sayfa'!A1" display="AYRINTILI ANALİZ"/>
    <hyperlink ref="E17:F18" location="GRAFİKLER!A1" display="GRAFİKLER"/>
    <hyperlink ref="E20:F21" location="'örnek 1'!A1" display="ÖRNEK FATURA BİLGİ GİRİŞİ"/>
    <hyperlink ref="E3:H3" location="'Grafik 1'!A1" display="ELEKTRİK AKTİF/ENDÜKTİF/KAPASİTİF TÜKETİM GRAFİĞİ (%)"/>
    <hyperlink ref="E5:H5" location="'Grafik 2'!A1" display="ELEKTRİK ENDÜKTİF/KAPASİTİF ORAN GRAFİĞİ (%)"/>
    <hyperlink ref="E7:H7" location="'Grafik 3'!A1" display="ELEKTRİK HARCAMA TUTAR GRAFİĞİ (TL)"/>
    <hyperlink ref="E9:H9" location="'GRAFİK 4'!A1" display="ELEKTRİK HARCAMA TUTAR GRAFİĞİ (TL)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pageSetUpPr fitToPage="1"/>
  </sheetPr>
  <dimension ref="A1:T15"/>
  <sheetViews>
    <sheetView zoomScale="70" zoomScaleNormal="70" workbookViewId="0"/>
  </sheetViews>
  <sheetFormatPr defaultRowHeight="15" x14ac:dyDescent="0.25"/>
  <cols>
    <col min="1" max="1" width="3.28515625" style="2" customWidth="1"/>
    <col min="2" max="2" width="9.28515625" style="2" customWidth="1"/>
    <col min="3" max="5" width="9" style="2" customWidth="1"/>
    <col min="6" max="14" width="9.140625" style="2"/>
    <col min="15" max="15" width="20.140625" style="2" customWidth="1"/>
    <col min="16" max="18" width="9.140625" style="2"/>
    <col min="19" max="19" width="19.42578125" style="2" customWidth="1"/>
    <col min="20" max="16384" width="9.140625" style="2"/>
  </cols>
  <sheetData>
    <row r="1" spans="1:20" ht="15.75" thickBot="1" x14ac:dyDescent="0.3"/>
    <row r="2" spans="1:20" ht="26.25" customHeight="1" x14ac:dyDescent="0.3">
      <c r="G2" s="355">
        <f>'BİLGİ GİRİŞİ'!C9</f>
        <v>0</v>
      </c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7"/>
    </row>
    <row r="3" spans="1:20" ht="47.25" customHeight="1" thickBot="1" x14ac:dyDescent="0.3">
      <c r="B3" s="81">
        <f>'BİLGİ GİRİŞİ'!E19</f>
        <v>0</v>
      </c>
      <c r="C3" s="82" t="s">
        <v>80</v>
      </c>
      <c r="D3" s="82" t="s">
        <v>81</v>
      </c>
      <c r="E3" s="82" t="s">
        <v>82</v>
      </c>
      <c r="G3" s="360">
        <f>'BİLGİ GİRİŞİ'!E19</f>
        <v>0</v>
      </c>
      <c r="H3" s="361"/>
      <c r="I3" s="361"/>
      <c r="J3" s="361"/>
      <c r="K3" s="83" t="s">
        <v>71</v>
      </c>
      <c r="L3" s="83"/>
      <c r="M3" s="83"/>
      <c r="N3" s="83"/>
      <c r="O3" s="83"/>
      <c r="P3" s="83"/>
      <c r="Q3" s="83"/>
      <c r="R3" s="83"/>
      <c r="S3" s="358"/>
      <c r="T3" s="359"/>
    </row>
    <row r="4" spans="1:20" x14ac:dyDescent="0.25">
      <c r="B4" s="84" t="s">
        <v>41</v>
      </c>
      <c r="C4" s="81">
        <f>'FAN 1. Sayfa'!$H20</f>
        <v>0</v>
      </c>
      <c r="D4" s="81">
        <f>'FAN 1. Sayfa'!$H21</f>
        <v>0</v>
      </c>
      <c r="E4" s="81">
        <f>'FAN 1. Sayfa'!$H22</f>
        <v>0</v>
      </c>
    </row>
    <row r="5" spans="1:20" x14ac:dyDescent="0.25">
      <c r="B5" s="84" t="s">
        <v>52</v>
      </c>
      <c r="C5" s="81">
        <f>'FAN 1. Sayfa'!$H24</f>
        <v>0</v>
      </c>
      <c r="D5" s="81">
        <f>'FAN 1. Sayfa'!$H25</f>
        <v>0</v>
      </c>
      <c r="E5" s="81">
        <f>'FAN 1. Sayfa'!$H26</f>
        <v>0</v>
      </c>
    </row>
    <row r="6" spans="1:20" x14ac:dyDescent="0.25">
      <c r="B6" s="84" t="s">
        <v>42</v>
      </c>
      <c r="C6" s="81">
        <f>'FAN 1. Sayfa'!$H28</f>
        <v>0</v>
      </c>
      <c r="D6" s="81">
        <f>'FAN 1. Sayfa'!$H29</f>
        <v>0</v>
      </c>
      <c r="E6" s="81">
        <f>'FAN 1. Sayfa'!$H30</f>
        <v>0</v>
      </c>
    </row>
    <row r="7" spans="1:20" x14ac:dyDescent="0.25">
      <c r="B7" s="84" t="s">
        <v>43</v>
      </c>
      <c r="C7" s="81">
        <f>'FAN 1. Sayfa'!$H32</f>
        <v>0</v>
      </c>
      <c r="D7" s="81">
        <f>'FAN 1. Sayfa'!$H33</f>
        <v>0</v>
      </c>
      <c r="E7" s="81">
        <f>'FAN 1. Sayfa'!$H34</f>
        <v>0</v>
      </c>
    </row>
    <row r="8" spans="1:20" x14ac:dyDescent="0.25">
      <c r="B8" s="84" t="s">
        <v>44</v>
      </c>
      <c r="C8" s="81">
        <f>'FAN 1. Sayfa'!$H36</f>
        <v>0</v>
      </c>
      <c r="D8" s="81">
        <f>'FAN 1. Sayfa'!$H37</f>
        <v>0</v>
      </c>
      <c r="E8" s="81">
        <f>'FAN 1. Sayfa'!$H38</f>
        <v>0</v>
      </c>
    </row>
    <row r="9" spans="1:20" x14ac:dyDescent="0.25">
      <c r="A9" s="85"/>
      <c r="B9" s="84" t="s">
        <v>45</v>
      </c>
      <c r="C9" s="81">
        <f>'FAN 1. Sayfa'!$H40</f>
        <v>0</v>
      </c>
      <c r="D9" s="81">
        <f>'FAN 1. Sayfa'!$H41</f>
        <v>0</v>
      </c>
      <c r="E9" s="81">
        <f>'FAN 1. Sayfa'!$H42</f>
        <v>0</v>
      </c>
    </row>
    <row r="10" spans="1:20" x14ac:dyDescent="0.25">
      <c r="A10" s="85"/>
      <c r="B10" s="84" t="s">
        <v>46</v>
      </c>
      <c r="C10" s="81">
        <f>'FAN  2. Sayfa'!$H9</f>
        <v>0</v>
      </c>
      <c r="D10" s="81">
        <f>'FAN  2. Sayfa'!$H10</f>
        <v>0</v>
      </c>
      <c r="E10" s="81">
        <f>'FAN  2. Sayfa'!$H11</f>
        <v>0</v>
      </c>
    </row>
    <row r="11" spans="1:20" x14ac:dyDescent="0.25">
      <c r="A11" s="85"/>
      <c r="B11" s="84" t="s">
        <v>47</v>
      </c>
      <c r="C11" s="81">
        <f>'FAN  2. Sayfa'!$H13</f>
        <v>0</v>
      </c>
      <c r="D11" s="81">
        <f>'FAN  2. Sayfa'!$H14</f>
        <v>0</v>
      </c>
      <c r="E11" s="81">
        <f>'FAN  2. Sayfa'!$H15</f>
        <v>0</v>
      </c>
    </row>
    <row r="12" spans="1:20" x14ac:dyDescent="0.25">
      <c r="A12" s="85"/>
      <c r="B12" s="84" t="s">
        <v>48</v>
      </c>
      <c r="C12" s="81">
        <f>'FAN  2. Sayfa'!$H17</f>
        <v>0</v>
      </c>
      <c r="D12" s="81">
        <f>'FAN  2. Sayfa'!$H18</f>
        <v>0</v>
      </c>
      <c r="E12" s="81">
        <f>'FAN  2. Sayfa'!$H19</f>
        <v>0</v>
      </c>
    </row>
    <row r="13" spans="1:20" x14ac:dyDescent="0.25">
      <c r="A13" s="85"/>
      <c r="B13" s="84" t="s">
        <v>49</v>
      </c>
      <c r="C13" s="81">
        <f>'FAN  2. Sayfa'!$H21</f>
        <v>0</v>
      </c>
      <c r="D13" s="81">
        <f>'FAN  2. Sayfa'!$H22</f>
        <v>0</v>
      </c>
      <c r="E13" s="81">
        <f>'FAN  2. Sayfa'!$H23</f>
        <v>0</v>
      </c>
    </row>
    <row r="14" spans="1:20" x14ac:dyDescent="0.25">
      <c r="B14" s="84" t="s">
        <v>50</v>
      </c>
      <c r="C14" s="81">
        <f>'FAN  2. Sayfa'!$H25</f>
        <v>0</v>
      </c>
      <c r="D14" s="81">
        <f>'FAN  2. Sayfa'!$H26</f>
        <v>0</v>
      </c>
      <c r="E14" s="81">
        <f>'FAN  2. Sayfa'!$H27</f>
        <v>0</v>
      </c>
    </row>
    <row r="15" spans="1:20" x14ac:dyDescent="0.25">
      <c r="B15" s="84" t="s">
        <v>51</v>
      </c>
      <c r="C15" s="81">
        <f>'FAN  2. Sayfa'!$H29</f>
        <v>0</v>
      </c>
      <c r="D15" s="81">
        <f>'FAN  2. Sayfa'!$H30</f>
        <v>0</v>
      </c>
      <c r="E15" s="81">
        <f>'FAN  2. Sayfa'!$H31</f>
        <v>0</v>
      </c>
    </row>
  </sheetData>
  <sheetProtection algorithmName="SHA-512" hashValue="UBLEKZEuXBHmO6Nk/Lvwi9MBaiAMIuFTMbBf7Q3oQJrHlHWTNjwvJYnwF3MjaWZIvvP2GLZyBImfS1UQ60RGjA==" saltValue="pPlw0qsX1HEtklQRPZtIyA==" spinCount="100000" sheet="1" objects="1" scenarios="1"/>
  <mergeCells count="3">
    <mergeCell ref="G2:T2"/>
    <mergeCell ref="S3:T3"/>
    <mergeCell ref="G3:J3"/>
  </mergeCells>
  <pageMargins left="0.2" right="0.2" top="0.44" bottom="0.24" header="0.13" footer="0.14000000000000001"/>
  <pageSetup paperSize="9" scale="96" orientation="landscape" horizontalDpi="4294967293" verticalDpi="0" r:id="rId1"/>
  <colBreaks count="1" manualBreakCount="1">
    <brk id="19" min="1" max="2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pageSetUpPr fitToPage="1"/>
  </sheetPr>
  <dimension ref="A1:V26"/>
  <sheetViews>
    <sheetView zoomScale="80" zoomScaleNormal="80" workbookViewId="0">
      <selection activeCell="Y15" sqref="Y15"/>
    </sheetView>
  </sheetViews>
  <sheetFormatPr defaultRowHeight="15" x14ac:dyDescent="0.25"/>
  <cols>
    <col min="1" max="1" width="3.28515625" customWidth="1"/>
    <col min="3" max="4" width="9" customWidth="1"/>
    <col min="23" max="23" width="1.28515625" customWidth="1"/>
  </cols>
  <sheetData>
    <row r="1" spans="1:22" ht="15.75" thickBot="1" x14ac:dyDescent="0.3"/>
    <row r="2" spans="1:22" ht="18.75" x14ac:dyDescent="0.3">
      <c r="F2" s="363">
        <f>'BİLGİ GİRİŞİ'!C9</f>
        <v>0</v>
      </c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5"/>
    </row>
    <row r="3" spans="1:22" ht="18" customHeight="1" thickBot="1" x14ac:dyDescent="0.3">
      <c r="B3" s="362" t="s">
        <v>26</v>
      </c>
      <c r="C3" s="362"/>
      <c r="D3" s="14" t="str">
        <f>'FAN 1. Sayfa'!M13</f>
        <v>0</v>
      </c>
      <c r="F3" s="366">
        <f>'BİLGİ GİRİŞİ'!E19</f>
        <v>0</v>
      </c>
      <c r="G3" s="367"/>
      <c r="H3" s="367"/>
      <c r="I3" s="367"/>
      <c r="J3" s="367"/>
      <c r="K3" s="26" t="s">
        <v>95</v>
      </c>
      <c r="L3" s="26"/>
      <c r="M3" s="26"/>
      <c r="N3" s="26"/>
      <c r="O3" s="26"/>
      <c r="P3" s="26"/>
      <c r="Q3" s="26"/>
      <c r="R3" s="19"/>
      <c r="S3" s="19"/>
      <c r="T3" s="19"/>
      <c r="U3" s="19"/>
      <c r="V3" s="20"/>
    </row>
    <row r="4" spans="1:22" ht="18" customHeight="1" x14ac:dyDescent="0.25">
      <c r="B4" s="362" t="s">
        <v>27</v>
      </c>
      <c r="C4" s="362"/>
      <c r="D4" s="14" t="str">
        <f>'FAN 1. Sayfa'!M15</f>
        <v>0</v>
      </c>
      <c r="F4" s="37"/>
      <c r="G4" s="37"/>
      <c r="H4" s="37"/>
      <c r="I4" s="37"/>
      <c r="J4" s="38"/>
      <c r="K4" s="38"/>
      <c r="L4" s="38"/>
      <c r="M4" s="38"/>
      <c r="N4" s="38"/>
      <c r="O4" s="38"/>
      <c r="P4" s="38"/>
      <c r="Q4" s="38"/>
      <c r="R4" s="34"/>
      <c r="S4" s="34"/>
      <c r="T4" s="34"/>
      <c r="U4" s="34"/>
      <c r="V4" s="34"/>
    </row>
    <row r="5" spans="1:22" x14ac:dyDescent="0.25"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2" ht="28.5" customHeight="1" x14ac:dyDescent="0.25">
      <c r="B6" s="14">
        <f>F3</f>
        <v>0</v>
      </c>
      <c r="C6" s="13" t="s">
        <v>93</v>
      </c>
      <c r="D6" s="13" t="s">
        <v>94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2" x14ac:dyDescent="0.25">
      <c r="B7" s="12" t="s">
        <v>41</v>
      </c>
      <c r="C7" s="15" t="e">
        <f>'FAN 1. Sayfa'!$I21</f>
        <v>#DIV/0!</v>
      </c>
      <c r="D7" s="15" t="e">
        <f>'FAN 1. Sayfa'!$I22</f>
        <v>#DIV/0!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</row>
    <row r="8" spans="1:22" x14ac:dyDescent="0.25">
      <c r="B8" s="12" t="s">
        <v>52</v>
      </c>
      <c r="C8" s="15" t="e">
        <f>'FAN 1. Sayfa'!$I25</f>
        <v>#DIV/0!</v>
      </c>
      <c r="D8" s="15" t="e">
        <f>'FAN 1. Sayfa'!$I26</f>
        <v>#DIV/0!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</row>
    <row r="9" spans="1:22" x14ac:dyDescent="0.25">
      <c r="B9" s="12" t="s">
        <v>42</v>
      </c>
      <c r="C9" s="15" t="e">
        <f>'FAN 1. Sayfa'!$I29</f>
        <v>#DIV/0!</v>
      </c>
      <c r="D9" s="15" t="e">
        <f>'FAN 1. Sayfa'!$I30</f>
        <v>#DIV/0!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</row>
    <row r="10" spans="1:22" x14ac:dyDescent="0.25">
      <c r="A10" s="9"/>
      <c r="B10" s="12" t="s">
        <v>43</v>
      </c>
      <c r="C10" s="15" t="e">
        <f>'FAN 1. Sayfa'!$I33</f>
        <v>#DIV/0!</v>
      </c>
      <c r="D10" s="15" t="e">
        <f>'FAN 1. Sayfa'!$I34</f>
        <v>#DIV/0!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</row>
    <row r="11" spans="1:22" x14ac:dyDescent="0.25">
      <c r="A11" s="9"/>
      <c r="B11" s="12" t="s">
        <v>44</v>
      </c>
      <c r="C11" s="15" t="e">
        <f>'FAN 1. Sayfa'!$I37</f>
        <v>#DIV/0!</v>
      </c>
      <c r="D11" s="15" t="e">
        <f>'FAN 1. Sayfa'!$I38</f>
        <v>#DIV/0!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</row>
    <row r="12" spans="1:22" x14ac:dyDescent="0.25">
      <c r="A12" s="9"/>
      <c r="B12" s="12" t="s">
        <v>45</v>
      </c>
      <c r="C12" s="15" t="e">
        <f>'FAN 1. Sayfa'!$I41</f>
        <v>#DIV/0!</v>
      </c>
      <c r="D12" s="15" t="e">
        <f>'FAN 1. Sayfa'!$I42</f>
        <v>#DIV/0!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</row>
    <row r="13" spans="1:22" x14ac:dyDescent="0.25">
      <c r="A13" s="9"/>
      <c r="B13" s="12" t="s">
        <v>46</v>
      </c>
      <c r="C13" s="15" t="e">
        <f>'FAN  2. Sayfa'!$I10</f>
        <v>#DIV/0!</v>
      </c>
      <c r="D13" s="15" t="e">
        <f>'FAN  2. Sayfa'!$I11</f>
        <v>#DIV/0!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</row>
    <row r="14" spans="1:22" x14ac:dyDescent="0.25">
      <c r="A14" s="9"/>
      <c r="B14" s="12" t="s">
        <v>47</v>
      </c>
      <c r="C14" s="15" t="e">
        <f>'FAN  2. Sayfa'!$I14</f>
        <v>#DIV/0!</v>
      </c>
      <c r="D14" s="15" t="e">
        <f>'FAN  2. Sayfa'!$I15</f>
        <v>#DIV/0!</v>
      </c>
    </row>
    <row r="15" spans="1:22" x14ac:dyDescent="0.25">
      <c r="B15" s="12" t="s">
        <v>48</v>
      </c>
      <c r="C15" s="15" t="e">
        <f>'FAN  2. Sayfa'!$I18</f>
        <v>#DIV/0!</v>
      </c>
      <c r="D15" s="15" t="e">
        <f>'FAN  2. Sayfa'!$I19</f>
        <v>#DIV/0!</v>
      </c>
    </row>
    <row r="16" spans="1:22" x14ac:dyDescent="0.25">
      <c r="B16" s="12" t="s">
        <v>49</v>
      </c>
      <c r="C16" s="15" t="e">
        <f>'FAN  2. Sayfa'!$I22</f>
        <v>#DIV/0!</v>
      </c>
      <c r="D16" s="15" t="e">
        <f>'FAN  2. Sayfa'!$I23</f>
        <v>#DIV/0!</v>
      </c>
    </row>
    <row r="17" spans="1:4" x14ac:dyDescent="0.25">
      <c r="B17" s="12" t="s">
        <v>50</v>
      </c>
      <c r="C17" s="15" t="e">
        <f>'FAN  2. Sayfa'!$I26</f>
        <v>#DIV/0!</v>
      </c>
      <c r="D17" s="15" t="e">
        <f>'FAN  2. Sayfa'!$I27</f>
        <v>#DIV/0!</v>
      </c>
    </row>
    <row r="18" spans="1:4" x14ac:dyDescent="0.25">
      <c r="B18" s="12" t="s">
        <v>51</v>
      </c>
      <c r="C18" s="15" t="e">
        <f>'FAN  2. Sayfa'!$I30</f>
        <v>#DIV/0!</v>
      </c>
      <c r="D18" s="15" t="e">
        <f>'FAN  2. Sayfa'!$I31</f>
        <v>#DIV/0!</v>
      </c>
    </row>
    <row r="21" spans="1:4" ht="15" customHeight="1" x14ac:dyDescent="0.25">
      <c r="A21" s="35"/>
    </row>
    <row r="22" spans="1:4" x14ac:dyDescent="0.25">
      <c r="A22" s="35"/>
    </row>
    <row r="23" spans="1:4" ht="15" customHeight="1" x14ac:dyDescent="0.25">
      <c r="A23" s="35"/>
    </row>
    <row r="24" spans="1:4" x14ac:dyDescent="0.25">
      <c r="A24" s="35"/>
      <c r="B24" s="36"/>
      <c r="C24" s="35"/>
    </row>
    <row r="25" spans="1:4" x14ac:dyDescent="0.25">
      <c r="A25" s="35"/>
      <c r="B25" s="35"/>
      <c r="C25" s="35"/>
    </row>
    <row r="26" spans="1:4" x14ac:dyDescent="0.25">
      <c r="A26" s="35"/>
      <c r="B26" s="35"/>
      <c r="C26" s="35"/>
    </row>
  </sheetData>
  <sheetProtection algorithmName="SHA-512" hashValue="cUhbx7WogJ4G8O5mi6Nc72vpHVy15P8m2jTWgsBh5mgGJBa2HeNH4MmUUXpxl/lRgZHie2DUe67A86+C94KVOg==" saltValue="AvoZGhVHN2PECgsEUFNcwQ==" spinCount="100000" sheet="1" objects="1" scenarios="1"/>
  <mergeCells count="4">
    <mergeCell ref="B3:C3"/>
    <mergeCell ref="B4:C4"/>
    <mergeCell ref="F2:V2"/>
    <mergeCell ref="F3:J3"/>
  </mergeCells>
  <conditionalFormatting sqref="C7:C18">
    <cfRule type="cellIs" dxfId="1" priority="2" operator="greaterThanOrEqual">
      <formula>$D$3</formula>
    </cfRule>
  </conditionalFormatting>
  <conditionalFormatting sqref="D7:D18">
    <cfRule type="cellIs" dxfId="0" priority="1" operator="greaterThanOrEqual">
      <formula>$D$4</formula>
    </cfRule>
  </conditionalFormatting>
  <pageMargins left="0.32" right="0.22" top="0.49" bottom="0.75" header="0.3" footer="0.3"/>
  <pageSetup paperSize="9" scale="90" orientation="landscape" horizontalDpi="4294967293" verticalDpi="0" r:id="rId1"/>
  <colBreaks count="1" manualBreakCount="1">
    <brk id="20" min="1" max="2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11</vt:i4>
      </vt:variant>
      <vt:variant>
        <vt:lpstr>Adlandırılmış Aralıklar</vt:lpstr>
      </vt:variant>
      <vt:variant>
        <vt:i4>6</vt:i4>
      </vt:variant>
    </vt:vector>
  </HeadingPairs>
  <TitlesOfParts>
    <vt:vector size="17" baseType="lpstr">
      <vt:lpstr>ANASAYFA</vt:lpstr>
      <vt:lpstr>BİLGİ GİRİŞİ</vt:lpstr>
      <vt:lpstr>FAN 1. Sayfa</vt:lpstr>
      <vt:lpstr>FAN  2. Sayfa</vt:lpstr>
      <vt:lpstr>örnek 1</vt:lpstr>
      <vt:lpstr>örnek 2</vt:lpstr>
      <vt:lpstr>GRAFİKLER</vt:lpstr>
      <vt:lpstr>Grafik 1</vt:lpstr>
      <vt:lpstr>Grafik 2</vt:lpstr>
      <vt:lpstr>Grafik 3</vt:lpstr>
      <vt:lpstr>GRAFİK 4</vt:lpstr>
      <vt:lpstr>'FAN  2. Sayfa'!Yazdırma_Alanı</vt:lpstr>
      <vt:lpstr>'FAN 1. Sayfa'!Yazdırma_Alanı</vt:lpstr>
      <vt:lpstr>'Grafik 1'!Yazdırma_Alanı</vt:lpstr>
      <vt:lpstr>'Grafik 2'!Yazdırma_Alanı</vt:lpstr>
      <vt:lpstr>'Grafik 3'!Yazdırma_Alanı</vt:lpstr>
      <vt:lpstr>'GRAFİK 4'!Yazdırma_Alanı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2017-02-06T12:29:56Z</dcterms:modified>
</cp:coreProperties>
</file>